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4A962219-374E-4195-8C8A-4EC5F52F5C2A}" xr6:coauthVersionLast="47" xr6:coauthVersionMax="47" xr10:uidLastSave="{00000000-0000-0000-0000-000000000000}"/>
  <workbookProtection workbookAlgorithmName="SHA-512" workbookHashValue="tlWNbvBCSpnZ1whM0XXzqaDCEoAIKnoCkZ7vZBevlftu6qcmaejdK6RzOX2F5QXCmXOXVtGI/IgImAqtI829Ew==" workbookSaltValue="mdgZtBajKkSop1D3CePSe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4" i="7" l="1"/>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39" i="7"/>
  <c r="J194" i="7" l="1"/>
  <c r="K238" i="7" l="1"/>
  <c r="O238" i="7"/>
  <c r="I220" i="7"/>
  <c r="U238" i="7"/>
  <c r="S238" i="7"/>
  <c r="Q238" i="7"/>
  <c r="I203" i="7" l="1"/>
  <c r="J192" i="7"/>
  <c r="D114" i="7" l="1"/>
  <c r="D116" i="7" s="1"/>
  <c r="D118" i="7" s="1"/>
  <c r="D120" i="7" s="1"/>
  <c r="D122" i="7" s="1"/>
  <c r="D124" i="7" s="1"/>
  <c r="D126" i="7" s="1"/>
  <c r="J177" i="7" l="1"/>
  <c r="J196" i="7"/>
  <c r="J198" i="7"/>
  <c r="N285" i="7" l="1"/>
  <c r="I214" i="7" l="1"/>
  <c r="A2" i="8" l="1"/>
  <c r="A1" i="8"/>
</calcChain>
</file>

<file path=xl/sharedStrings.xml><?xml version="1.0" encoding="utf-8"?>
<sst xmlns="http://schemas.openxmlformats.org/spreadsheetml/2006/main" count="305" uniqueCount="243">
  <si>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</si>
  <si>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</si>
  <si>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</si>
  <si>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</si>
  <si>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</si>
  <si>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</si>
  <si>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</si>
  <si>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</si>
  <si>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</si>
  <si>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</si>
  <si>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</si>
  <si>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</si>
  <si>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</si>
  <si>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</si>
  <si>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</si>
  <si>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</si>
  <si>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</si>
  <si>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</si>
  <si>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</si>
  <si>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</si>
  <si>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</si>
  <si>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</si>
  <si>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</si>
  <si>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</si>
  <si>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</si>
  <si>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</si>
  <si>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</si>
  <si>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</si>
  <si>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</si>
  <si>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</si>
  <si>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</si>
  <si>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</si>
  <si>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</si>
  <si>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</si>
  <si>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</si>
  <si>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</si>
  <si>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</si>
  <si>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</si>
  <si>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</si>
  <si>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</si>
  <si>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</si>
  <si>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</si>
  <si>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</si>
  <si>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</si>
  <si>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</si>
  <si>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</si>
  <si>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</si>
  <si>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</si>
  <si>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</si>
  <si>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</si>
  <si>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</si>
  <si>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</si>
  <si>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</si>
  <si>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</si>
  <si>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5"/>
  </si>
  <si>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</si>
  <si>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</si>
  <si>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</si>
  <si>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</si>
  <si>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</si>
  <si>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</si>
  <si>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</si>
  <si>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地質調査</t>
    <phoneticPr fontId="5"/>
  </si>
  <si>
    <t>その他の業種</t>
    <phoneticPr fontId="5"/>
  </si>
  <si>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</si>
  <si>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</si>
  <si>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</si>
  <si>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</si>
  <si>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</si>
  <si>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</si>
  <si>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</si>
  <si>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</si>
  <si>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</si>
  <si>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5"/>
  </si>
  <si>
    <t>総合技術監理部門</t>
  </si>
  <si>
    <t>建設部門</t>
  </si>
  <si>
    <t>農業部門</t>
  </si>
  <si>
    <t>森林部門</t>
  </si>
  <si>
    <t>上下水道部門</t>
  </si>
  <si>
    <t>電気・電子部門</t>
  </si>
  <si>
    <t>機械部門</t>
  </si>
  <si>
    <t>その他</t>
    <phoneticPr fontId="5"/>
  </si>
  <si>
    <t>業種区分</t>
    <phoneticPr fontId="5"/>
  </si>
  <si>
    <t>登録番号
例)00-00000</t>
    <rPh sb="5" eb="6">
      <t>レイ</t>
    </rPh>
    <phoneticPr fontId="5"/>
  </si>
  <si>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</si>
  <si>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</si>
  <si>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</si>
  <si>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</si>
  <si>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</si>
  <si>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</si>
  <si>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</si>
  <si>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</si>
  <si>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</si>
  <si>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</si>
  <si>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</si>
  <si>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</si>
  <si>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</si>
  <si>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</si>
  <si>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</si>
  <si>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</si>
  <si>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5"/>
  </si>
  <si>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</si>
  <si>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</si>
  <si>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</si>
  <si>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</si>
  <si>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</si>
  <si>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</si>
  <si>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</si>
  <si>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</si>
  <si>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</si>
  <si>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</si>
  <si>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</si>
  <si>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</si>
  <si>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その他の
業種</t>
    <phoneticPr fontId="5"/>
  </si>
  <si>
    <t>測量・建設コンサルタント等に係る入札に参加する資格の審査を申請します。</t>
    <rPh sb="0" eb="2">
      <t>ソクリョウ</t>
    </rPh>
    <rPh sb="3" eb="5">
      <t>ケンセツ</t>
    </rPh>
    <rPh sb="12" eb="13">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</si>
  <si>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</si>
  <si>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</si>
  <si>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</si>
  <si>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業種区分・業務内容</t>
    <phoneticPr fontId="5"/>
  </si>
  <si>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</si>
  <si>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</si>
  <si>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</si>
  <si>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</si>
  <si>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</si>
  <si>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</si>
  <si>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</si>
  <si>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</si>
  <si>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</si>
  <si>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</si>
  <si>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</si>
  <si>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</si>
  <si>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</si>
  <si>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</si>
  <si>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</si>
  <si>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</si>
  <si>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</si>
  <si>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</si>
  <si>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</si>
  <si>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</si>
  <si>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</si>
  <si>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</si>
  <si>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</si>
  <si>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</si>
  <si>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</si>
  <si>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</si>
  <si>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</si>
  <si>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</si>
  <si>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</si>
  <si>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</si>
  <si>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</si>
  <si>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</si>
  <si>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</si>
  <si>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</si>
  <si>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</si>
  <si>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</si>
  <si>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</si>
  <si>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1"/>
  </si>
  <si>
    <t>しない</t>
  </si>
  <si>
    <t>行政書士登録番号</t>
    <rPh sb="0" eb="2">
      <t>ギョウセイ</t>
    </rPh>
    <rPh sb="2" eb="4">
      <t>ショシ</t>
    </rPh>
    <rPh sb="4" eb="6">
      <t>トウロク</t>
    </rPh>
    <rPh sb="6" eb="8">
      <t>バンゴウ</t>
    </rPh>
    <phoneticPr fontId="6"/>
  </si>
  <si>
    <t>不動産鑑定</t>
    <phoneticPr fontId="5"/>
  </si>
  <si>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</si>
  <si>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</si>
  <si>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</si>
  <si>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</si>
  <si>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</si>
  <si>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</si>
  <si>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</si>
  <si>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</si>
  <si>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</si>
  <si>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</si>
  <si>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</si>
  <si>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</si>
  <si>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</si>
  <si>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</si>
  <si>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</si>
  <si>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</si>
  <si>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</si>
  <si>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</si>
  <si>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</si>
  <si>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</si>
  <si>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</si>
  <si>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</si>
  <si>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</si>
  <si>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</si>
  <si>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</si>
  <si>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</si>
  <si>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</si>
  <si>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</si>
  <si>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</si>
  <si>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</si>
  <si>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</si>
  <si>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</si>
  <si>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</si>
  <si>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</si>
  <si>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</si>
  <si>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</si>
  <si>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</si>
  <si>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</si>
  <si>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</si>
  <si>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</si>
  <si>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</si>
  <si>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</si>
  <si>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</si>
  <si>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</si>
  <si>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</si>
  <si>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</si>
  <si>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</si>
  <si>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</si>
  <si>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構造</t>
    <phoneticPr fontId="5"/>
  </si>
  <si>
    <t>機械積算</t>
  </si>
  <si>
    <t>電気積算</t>
  </si>
  <si>
    <t>調査</t>
  </si>
  <si>
    <t>登録</t>
    <rPh sb="0" eb="2">
      <t>トウロク</t>
    </rPh>
    <phoneticPr fontId="5"/>
  </si>
  <si>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</si>
  <si>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</si>
  <si>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</si>
  <si>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</si>
  <si>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</si>
  <si>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</si>
  <si>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</si>
  <si>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</si>
  <si>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</si>
  <si>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</si>
  <si>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</si>
  <si>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登録を希望する業種の実績高を入力してください。
業種区分の詳細は、H.業種情報-(4)登録及び希望業務を参照してください。
登録を希望する業種以外の業種に係る実績高がある場合には、「その他」に入力してください。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49" eb="151">
      <t>ニュウリョク</t>
    </rPh>
    <phoneticPr fontId="5"/>
  </si>
  <si>
    <t>建築関係建設コンサルタント</t>
    <rPh sb="4" eb="6">
      <t>ケンセツ</t>
    </rPh>
    <phoneticPr fontId="5"/>
  </si>
  <si>
    <t>土木関係建設
コンサルタント</t>
    <phoneticPr fontId="5"/>
  </si>
  <si>
    <t>測
量</t>
    <rPh sb="0" eb="1">
      <t>ハカ</t>
    </rPh>
    <rPh sb="2" eb="3">
      <t>リョウ</t>
    </rPh>
    <phoneticPr fontId="6"/>
  </si>
  <si>
    <t>建築一般</t>
    <phoneticPr fontId="5"/>
  </si>
  <si>
    <t>工事監理（建築）</t>
    <phoneticPr fontId="5"/>
  </si>
  <si>
    <t>工事監理（電気）</t>
    <phoneticPr fontId="5"/>
  </si>
  <si>
    <t>工事監理（機械）</t>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</si>
  <si>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</si>
  <si>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6"/>
  </si>
  <si>
    <t>業種区分・業務内容</t>
    <rPh sb="0" eb="2">
      <t>ギョウシュ</t>
    </rPh>
    <rPh sb="2" eb="4">
      <t>クブン</t>
    </rPh>
    <rPh sb="5" eb="7">
      <t>ギョウム</t>
    </rPh>
    <rPh sb="7" eb="9">
      <t>ナイヨウ</t>
    </rPh>
    <phoneticPr fontId="5"/>
  </si>
  <si>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</si>
  <si>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</si>
  <si>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</si>
  <si>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</si>
  <si>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</si>
  <si>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</si>
  <si>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免許等の名称</t>
    <rPh sb="0" eb="2">
      <t>メンキョ</t>
    </rPh>
    <rPh sb="2" eb="3">
      <t>トウ</t>
    </rPh>
    <rPh sb="4" eb="6">
      <t>メイショウ</t>
    </rPh>
    <phoneticPr fontId="5"/>
  </si>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</sst>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6">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2"/>
      <color theme="1"/>
      <name val="ＭＳ Ｐゴシック"/>
      <family val="3"/>
      <charset val="128"/>
      <scheme val="minor"/>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style="hair">
        <color auto="1"/>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179" fontId="4" fillId="0" borderId="0" xfId="1" applyNumberFormat="1" applyFont="1" applyFill="1" applyAlignment="1" applyProtection="1">
      <alignment vertical="top"/>
    </xf>
    <xf numFmtId="0" fontId="12" fillId="0" borderId="0" xfId="2" applyFont="1" applyFill="1" applyProtection="1">
      <alignment vertical="center"/>
    </xf>
    <xf numFmtId="0" fontId="14" fillId="0" borderId="0" xfId="0" applyFont="1" applyFill="1" applyBorder="1" applyAlignment="1" applyProtection="1">
      <alignment vertical="top"/>
    </xf>
    <xf numFmtId="0" fontId="4" fillId="0" borderId="0" xfId="2" applyNumberFormat="1" applyFont="1" applyFill="1" applyProtection="1">
      <alignment vertical="center"/>
    </xf>
    <xf numFmtId="0" fontId="4" fillId="0" borderId="0" xfId="2" applyFont="1" applyFill="1" applyProtection="1">
      <alignment vertical="center"/>
    </xf>
    <xf numFmtId="0" fontId="4" fillId="0" borderId="0" xfId="0" applyFont="1" applyFill="1" applyBorder="1" applyProtection="1">
      <alignment vertical="center"/>
    </xf>
    <xf numFmtId="49" fontId="4" fillId="0" borderId="0" xfId="2" applyNumberFormat="1" applyFont="1" applyFill="1" applyProtection="1">
      <alignment vertical="center"/>
    </xf>
    <xf numFmtId="177" fontId="4" fillId="0" borderId="0" xfId="2" applyNumberFormat="1" applyFont="1" applyFill="1" applyProtection="1">
      <alignment vertical="center"/>
    </xf>
    <xf numFmtId="0" fontId="4" fillId="0" borderId="0" xfId="2" applyFont="1" applyFill="1" applyBorder="1" applyProtection="1">
      <alignment vertical="center"/>
    </xf>
    <xf numFmtId="0" fontId="4" fillId="0" borderId="0" xfId="2" applyFont="1" applyFill="1" applyAlignment="1" applyProtection="1">
      <alignment vertical="center"/>
    </xf>
    <xf numFmtId="14" fontId="4" fillId="2" borderId="18" xfId="0" applyNumberFormat="1" applyFont="1" applyFill="1" applyBorder="1" applyAlignment="1" applyProtection="1">
      <alignment horizontal="left" vertical="center"/>
      <protection locked="0"/>
    </xf>
    <xf numFmtId="14" fontId="4" fillId="2" borderId="58" xfId="0" applyNumberFormat="1" applyFont="1" applyFill="1" applyBorder="1" applyAlignment="1" applyProtection="1">
      <alignment horizontal="left" vertical="center"/>
      <protection locked="0"/>
    </xf>
    <xf numFmtId="0" fontId="22" fillId="0" borderId="0" xfId="2" applyFont="1" applyAlignment="1" applyProtection="1">
      <alignment vertical="center"/>
    </xf>
    <xf numFmtId="0" fontId="17" fillId="0" borderId="0" xfId="2" applyFont="1" applyAlignment="1" applyProtection="1">
      <alignment vertical="center"/>
    </xf>
    <xf numFmtId="0" fontId="4" fillId="0" borderId="0" xfId="2" applyFont="1" applyAlignment="1" applyProtection="1">
      <alignmen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18" fillId="0" borderId="20" xfId="2" applyFont="1" applyFill="1" applyBorder="1" applyAlignment="1" applyProtection="1">
      <alignment vertical="center"/>
    </xf>
    <xf numFmtId="0" fontId="18" fillId="0" borderId="21" xfId="2" applyFont="1" applyFill="1" applyBorder="1" applyAlignment="1" applyProtection="1">
      <alignment vertical="center"/>
    </xf>
    <xf numFmtId="0" fontId="18" fillId="0" borderId="23" xfId="2" applyFont="1" applyFill="1" applyBorder="1" applyAlignment="1" applyProtection="1">
      <alignment vertical="center"/>
    </xf>
    <xf numFmtId="0" fontId="4" fillId="0" borderId="0" xfId="1" applyFont="1" applyProtection="1">
      <alignment vertical="center"/>
    </xf>
    <xf numFmtId="0" fontId="4" fillId="0" borderId="0" xfId="1" applyFont="1" applyBorder="1" applyProtection="1">
      <alignment vertical="center"/>
    </xf>
    <xf numFmtId="0" fontId="18" fillId="0" borderId="24" xfId="2" applyFont="1" applyFill="1" applyBorder="1" applyProtection="1">
      <alignment vertical="center"/>
    </xf>
    <xf numFmtId="0" fontId="18" fillId="0" borderId="0" xfId="2" applyFont="1" applyFill="1" applyBorder="1" applyProtection="1">
      <alignment vertical="center"/>
    </xf>
    <xf numFmtId="0" fontId="18" fillId="0" borderId="26" xfId="2" applyFont="1" applyFill="1" applyBorder="1" applyProtection="1">
      <alignment vertical="center"/>
    </xf>
    <xf numFmtId="0" fontId="4" fillId="0" borderId="0" xfId="2" applyFont="1" applyProtection="1">
      <alignment vertical="center"/>
    </xf>
    <xf numFmtId="0" fontId="18" fillId="0" borderId="22" xfId="2" applyFont="1" applyFill="1" applyBorder="1" applyAlignment="1" applyProtection="1">
      <alignment vertical="center"/>
    </xf>
    <xf numFmtId="0" fontId="18" fillId="0" borderId="18" xfId="2" applyFont="1" applyFill="1" applyBorder="1" applyAlignment="1" applyProtection="1">
      <alignment vertical="center"/>
    </xf>
    <xf numFmtId="0" fontId="18" fillId="0" borderId="19" xfId="2" applyFont="1" applyFill="1" applyBorder="1" applyAlignment="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9" fillId="0" borderId="0" xfId="0" applyNumberFormat="1" applyFont="1" applyAlignment="1" applyProtection="1">
      <alignment vertical="top"/>
    </xf>
    <xf numFmtId="182" fontId="19" fillId="0" borderId="0" xfId="0" applyNumberFormat="1" applyFont="1" applyAlignment="1" applyProtection="1">
      <alignment vertical="top"/>
    </xf>
    <xf numFmtId="0" fontId="4" fillId="0" borderId="24" xfId="2" applyFont="1" applyBorder="1" applyProtection="1">
      <alignment vertical="center"/>
    </xf>
    <xf numFmtId="0" fontId="23" fillId="0" borderId="0" xfId="0" applyFont="1" applyAlignment="1" applyProtection="1">
      <alignment vertical="top"/>
    </xf>
    <xf numFmtId="0" fontId="19"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4" fillId="0" borderId="24" xfId="0" applyFont="1" applyBorder="1" applyProtection="1">
      <alignment vertical="center"/>
    </xf>
    <xf numFmtId="0" fontId="24"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9" fillId="0" borderId="0" xfId="0" applyFont="1" applyProtection="1">
      <alignment vertical="center"/>
    </xf>
    <xf numFmtId="0" fontId="4" fillId="0" borderId="26" xfId="2" applyFont="1" applyBorder="1" applyProtection="1">
      <alignment vertical="center"/>
    </xf>
    <xf numFmtId="49" fontId="19"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4" fillId="0" borderId="0" xfId="2" applyFont="1" applyBorder="1" applyAlignment="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4" xfId="2" applyFont="1" applyBorder="1" applyAlignment="1" applyProtection="1">
      <alignment vertical="center"/>
    </xf>
    <xf numFmtId="183" fontId="4" fillId="0" borderId="0" xfId="1" applyNumberFormat="1" applyFont="1" applyProtection="1">
      <alignment vertical="center"/>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9"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NumberFormat="1" applyFont="1" applyAlignment="1" applyProtection="1">
      <alignment horizontal="left" vertical="center"/>
    </xf>
    <xf numFmtId="180" fontId="4" fillId="0" borderId="26" xfId="0" applyNumberFormat="1" applyFont="1" applyBorder="1" applyProtection="1">
      <alignment vertical="center"/>
    </xf>
    <xf numFmtId="0" fontId="20" fillId="0" borderId="26" xfId="0" applyFont="1" applyBorder="1" applyProtection="1">
      <alignment vertical="center"/>
    </xf>
    <xf numFmtId="0" fontId="20" fillId="0" borderId="11" xfId="0" applyFont="1" applyBorder="1" applyProtection="1">
      <alignment vertical="center"/>
    </xf>
    <xf numFmtId="0" fontId="20" fillId="0" borderId="19" xfId="0" applyFont="1" applyBorder="1" applyProtection="1">
      <alignment vertical="center"/>
    </xf>
    <xf numFmtId="0" fontId="4" fillId="0" borderId="0" xfId="0" applyFont="1" applyAlignment="1" applyProtection="1">
      <alignment horizontal="left" vertical="top"/>
    </xf>
    <xf numFmtId="180" fontId="4" fillId="0" borderId="0" xfId="0" applyNumberFormat="1" applyFont="1" applyFill="1" applyProtection="1">
      <alignment vertical="center"/>
    </xf>
    <xf numFmtId="178" fontId="4" fillId="0" borderId="26" xfId="1" applyNumberFormat="1" applyFont="1" applyBorder="1" applyAlignment="1" applyProtection="1">
      <alignment horizontal="right" vertical="center"/>
    </xf>
    <xf numFmtId="0" fontId="4" fillId="0" borderId="24" xfId="0" applyFont="1" applyBorder="1" applyAlignment="1" applyProtection="1">
      <alignment vertical="center"/>
    </xf>
    <xf numFmtId="177" fontId="19" fillId="0" borderId="0" xfId="0" applyNumberFormat="1" applyFont="1" applyBorder="1" applyAlignment="1" applyProtection="1">
      <alignment vertical="top"/>
    </xf>
    <xf numFmtId="0" fontId="19" fillId="0" borderId="0" xfId="0" applyFont="1" applyBorder="1" applyAlignment="1" applyProtection="1">
      <alignment vertical="top"/>
    </xf>
    <xf numFmtId="182" fontId="19" fillId="0" borderId="0" xfId="0" applyNumberFormat="1" applyFont="1" applyBorder="1" applyAlignment="1" applyProtection="1">
      <alignment vertical="top"/>
    </xf>
    <xf numFmtId="0" fontId="4" fillId="0" borderId="0" xfId="0" applyFont="1" applyAlignment="1" applyProtection="1">
      <alignment vertical="center"/>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53" xfId="0" applyNumberFormat="1" applyFont="1" applyBorder="1" applyProtection="1">
      <alignment vertical="center"/>
    </xf>
    <xf numFmtId="0" fontId="15" fillId="0" borderId="53"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0"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43" xfId="1" applyNumberFormat="1" applyFont="1" applyBorder="1" applyProtection="1">
      <alignment vertical="center"/>
    </xf>
    <xf numFmtId="178" fontId="4" fillId="0" borderId="19" xfId="1" applyNumberFormat="1" applyFont="1" applyBorder="1" applyProtection="1">
      <alignment vertical="center"/>
    </xf>
    <xf numFmtId="0" fontId="13" fillId="0" borderId="0" xfId="2" applyFont="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Alignment="1" applyProtection="1">
      <alignment vertical="center"/>
    </xf>
    <xf numFmtId="0" fontId="4" fillId="0" borderId="53"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15" fillId="0" borderId="0" xfId="0" applyFont="1" applyBorder="1" applyProtection="1">
      <alignment vertical="center"/>
    </xf>
    <xf numFmtId="0" fontId="4" fillId="0" borderId="0" xfId="2" applyFont="1" applyBorder="1" applyProtection="1">
      <alignment vertical="center"/>
    </xf>
    <xf numFmtId="0" fontId="11" fillId="0" borderId="0" xfId="0" applyFont="1" applyAlignment="1" applyProtection="1">
      <alignment vertical="center"/>
    </xf>
    <xf numFmtId="0" fontId="11" fillId="0" borderId="26" xfId="0" applyFont="1" applyBorder="1" applyAlignment="1" applyProtection="1">
      <alignment vertical="center"/>
    </xf>
    <xf numFmtId="0" fontId="11" fillId="0" borderId="0" xfId="0" applyFont="1" applyAlignment="1" applyProtection="1">
      <alignment vertical="top"/>
    </xf>
    <xf numFmtId="0" fontId="19" fillId="0" borderId="0" xfId="2" applyFont="1" applyAlignment="1" applyProtection="1">
      <alignment vertical="top"/>
    </xf>
    <xf numFmtId="0" fontId="13" fillId="0" borderId="26" xfId="2" applyFont="1" applyBorder="1" applyAlignment="1" applyProtection="1">
      <alignment vertical="top"/>
    </xf>
    <xf numFmtId="0" fontId="11" fillId="0" borderId="0" xfId="0" applyFont="1" applyProtection="1">
      <alignment vertical="center"/>
    </xf>
    <xf numFmtId="0" fontId="13" fillId="0" borderId="0" xfId="2" applyFont="1" applyAlignment="1" applyProtection="1">
      <alignment horizontal="right" vertical="top"/>
    </xf>
    <xf numFmtId="0" fontId="13" fillId="0" borderId="0" xfId="2" applyNumberFormat="1" applyFont="1" applyAlignment="1" applyProtection="1">
      <alignment vertical="top"/>
    </xf>
    <xf numFmtId="0" fontId="13" fillId="0" borderId="26" xfId="0" applyFont="1" applyBorder="1" applyAlignment="1" applyProtection="1">
      <alignment vertical="top"/>
    </xf>
    <xf numFmtId="0" fontId="4" fillId="0" borderId="0" xfId="0" applyFont="1" applyBorder="1" applyAlignment="1" applyProtection="1">
      <alignment vertical="center"/>
    </xf>
    <xf numFmtId="0" fontId="16" fillId="0" borderId="24" xfId="0" applyFont="1" applyBorder="1" applyProtection="1">
      <alignment vertical="center"/>
    </xf>
    <xf numFmtId="0" fontId="3" fillId="0" borderId="0" xfId="0" applyFont="1" applyBorder="1" applyAlignment="1" applyProtection="1">
      <alignment vertical="center"/>
    </xf>
    <xf numFmtId="180" fontId="4" fillId="0" borderId="0" xfId="0" applyNumberFormat="1" applyFont="1" applyAlignment="1" applyProtection="1">
      <alignment horizontal="right" vertical="top"/>
    </xf>
    <xf numFmtId="0" fontId="14" fillId="0" borderId="0" xfId="0" applyFont="1" applyBorder="1" applyAlignment="1" applyProtection="1">
      <alignment vertical="top"/>
    </xf>
    <xf numFmtId="0" fontId="4" fillId="0" borderId="0" xfId="0" applyFont="1" applyAlignment="1" applyProtection="1">
      <alignment horizontal="left" vertical="center"/>
    </xf>
    <xf numFmtId="0" fontId="4" fillId="0" borderId="71" xfId="0" applyNumberFormat="1" applyFont="1" applyBorder="1" applyAlignment="1" applyProtection="1">
      <alignment horizontal="center" vertical="center"/>
    </xf>
    <xf numFmtId="0" fontId="4" fillId="0" borderId="21" xfId="2" applyFont="1" applyFill="1" applyBorder="1" applyProtection="1">
      <alignment vertical="center"/>
    </xf>
    <xf numFmtId="0" fontId="4" fillId="0" borderId="26" xfId="0" applyFont="1" applyFill="1" applyBorder="1" applyProtection="1">
      <alignment vertical="center"/>
    </xf>
    <xf numFmtId="0" fontId="4" fillId="0" borderId="24" xfId="0" applyFont="1" applyFill="1" applyBorder="1" applyProtection="1">
      <alignment vertical="center"/>
    </xf>
    <xf numFmtId="49" fontId="14" fillId="0" borderId="0"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0" fontId="4" fillId="0" borderId="26" xfId="1" applyFont="1" applyFill="1" applyBorder="1" applyProtection="1">
      <alignment vertical="center"/>
    </xf>
    <xf numFmtId="0" fontId="4" fillId="0" borderId="26" xfId="2" applyFont="1" applyFill="1" applyBorder="1" applyProtection="1">
      <alignment vertical="center"/>
    </xf>
    <xf numFmtId="0" fontId="4" fillId="0" borderId="22" xfId="2" applyFont="1" applyFill="1" applyBorder="1" applyProtection="1">
      <alignment vertical="center"/>
    </xf>
    <xf numFmtId="0" fontId="4" fillId="0" borderId="18" xfId="2" applyFont="1" applyFill="1" applyBorder="1" applyProtection="1">
      <alignment vertical="center"/>
    </xf>
    <xf numFmtId="0" fontId="4" fillId="0" borderId="19" xfId="2" applyFont="1" applyFill="1" applyBorder="1" applyProtection="1">
      <alignment vertical="center"/>
    </xf>
    <xf numFmtId="0" fontId="14" fillId="0" borderId="21" xfId="0" applyFont="1" applyBorder="1" applyAlignment="1" applyProtection="1">
      <alignment vertical="top"/>
    </xf>
    <xf numFmtId="49" fontId="4" fillId="3" borderId="68" xfId="12" applyNumberFormat="1" applyFont="1" applyFill="1" applyBorder="1" applyAlignment="1" applyProtection="1">
      <alignment vertical="center"/>
    </xf>
    <xf numFmtId="49" fontId="4" fillId="3" borderId="62" xfId="12" applyNumberFormat="1" applyFont="1" applyFill="1" applyBorder="1" applyAlignment="1" applyProtection="1">
      <alignment vertical="center"/>
    </xf>
    <xf numFmtId="49" fontId="4" fillId="3" borderId="69" xfId="12" applyNumberFormat="1" applyFont="1" applyFill="1" applyBorder="1" applyAlignment="1" applyProtection="1">
      <alignment vertical="center"/>
    </xf>
    <xf numFmtId="49" fontId="4" fillId="3" borderId="73" xfId="12" applyNumberFormat="1" applyFont="1" applyFill="1" applyBorder="1" applyAlignment="1" applyProtection="1">
      <alignment vertical="center"/>
    </xf>
    <xf numFmtId="49" fontId="4" fillId="3" borderId="74" xfId="12" applyNumberFormat="1" applyFont="1" applyFill="1" applyBorder="1" applyAlignment="1" applyProtection="1">
      <alignment vertical="center"/>
    </xf>
    <xf numFmtId="49" fontId="4" fillId="2" borderId="68" xfId="12" applyNumberFormat="1" applyFont="1" applyFill="1" applyBorder="1" applyAlignment="1" applyProtection="1">
      <alignment horizontal="center" vertical="center"/>
      <protection locked="0"/>
    </xf>
    <xf numFmtId="49" fontId="4" fillId="2" borderId="62" xfId="12" applyNumberFormat="1" applyFont="1" applyFill="1" applyBorder="1" applyAlignment="1" applyProtection="1">
      <alignment horizontal="center" vertical="center"/>
      <protection locked="0"/>
    </xf>
    <xf numFmtId="49" fontId="4" fillId="2" borderId="69" xfId="12" applyNumberFormat="1" applyFont="1" applyFill="1" applyBorder="1" applyAlignment="1" applyProtection="1">
      <alignment horizontal="center" vertical="center"/>
      <protection locked="0"/>
    </xf>
    <xf numFmtId="0" fontId="19" fillId="0" borderId="0" xfId="0" quotePrefix="1" applyFont="1" applyAlignment="1" applyProtection="1">
      <alignment vertical="top"/>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1" xfId="0" applyFont="1" applyBorder="1" applyAlignment="1" applyProtection="1">
      <alignment horizontal="left" vertical="center"/>
    </xf>
    <xf numFmtId="0" fontId="4" fillId="0" borderId="18" xfId="0" applyFont="1" applyBorder="1" applyAlignment="1" applyProtection="1">
      <alignment horizontal="left" vertical="center"/>
    </xf>
    <xf numFmtId="49" fontId="4" fillId="2" borderId="0" xfId="0" applyNumberFormat="1" applyFont="1" applyFill="1" applyAlignment="1" applyProtection="1">
      <alignment horizontal="left" vertical="center"/>
      <protection locked="0"/>
    </xf>
    <xf numFmtId="0" fontId="19" fillId="0" borderId="0" xfId="0" applyFont="1" applyAlignment="1" applyProtection="1">
      <alignment vertical="top"/>
    </xf>
    <xf numFmtId="0" fontId="4" fillId="0" borderId="0" xfId="0" applyFont="1" applyProtection="1">
      <alignment vertical="center"/>
    </xf>
    <xf numFmtId="0" fontId="13" fillId="0" borderId="0" xfId="0" applyFont="1" applyAlignment="1" applyProtection="1">
      <alignment vertical="top"/>
    </xf>
    <xf numFmtId="14" fontId="4" fillId="2" borderId="12" xfId="0" applyNumberFormat="1" applyFont="1" applyFill="1" applyBorder="1" applyAlignment="1" applyProtection="1">
      <alignment horizontal="left" vertical="center"/>
      <protection locked="0"/>
    </xf>
    <xf numFmtId="49" fontId="4" fillId="3" borderId="36" xfId="12" applyNumberFormat="1" applyFont="1" applyFill="1" applyBorder="1" applyAlignment="1" applyProtection="1">
      <alignment horizontal="center" vertical="center"/>
    </xf>
    <xf numFmtId="49" fontId="4" fillId="3" borderId="52" xfId="12" applyNumberFormat="1" applyFont="1" applyFill="1" applyBorder="1" applyAlignment="1" applyProtection="1">
      <alignment horizontal="center" vertical="center"/>
    </xf>
    <xf numFmtId="49" fontId="4" fillId="3" borderId="75" xfId="12" applyNumberFormat="1" applyFont="1" applyFill="1" applyBorder="1" applyAlignment="1" applyProtection="1">
      <alignment horizontal="center" vertical="center"/>
    </xf>
    <xf numFmtId="49" fontId="4" fillId="3" borderId="32" xfId="12" applyNumberFormat="1" applyFont="1" applyFill="1" applyBorder="1" applyAlignment="1" applyProtection="1">
      <alignment horizontal="center" vertical="center"/>
    </xf>
    <xf numFmtId="49" fontId="4" fillId="3" borderId="7" xfId="12" applyNumberFormat="1" applyFont="1" applyFill="1" applyBorder="1" applyAlignment="1" applyProtection="1">
      <alignment horizontal="center" vertical="center"/>
    </xf>
    <xf numFmtId="49" fontId="4" fillId="3" borderId="70" xfId="12" applyNumberFormat="1" applyFont="1" applyFill="1" applyBorder="1" applyAlignment="1" applyProtection="1">
      <alignment horizontal="center" vertical="center"/>
    </xf>
    <xf numFmtId="49" fontId="4" fillId="3" borderId="50" xfId="12" applyNumberFormat="1" applyFont="1" applyFill="1" applyBorder="1" applyAlignment="1" applyProtection="1">
      <alignment horizontal="center" vertical="center"/>
    </xf>
    <xf numFmtId="49" fontId="4" fillId="3" borderId="64" xfId="12" applyNumberFormat="1" applyFont="1" applyFill="1" applyBorder="1" applyAlignment="1" applyProtection="1">
      <alignment horizontal="center" vertical="center"/>
    </xf>
    <xf numFmtId="49" fontId="4" fillId="3" borderId="76" xfId="12" applyNumberFormat="1" applyFont="1" applyFill="1" applyBorder="1" applyAlignment="1" applyProtection="1">
      <alignment horizontal="center" vertical="center"/>
    </xf>
    <xf numFmtId="49" fontId="4" fillId="2" borderId="15" xfId="12" applyNumberFormat="1" applyFont="1" applyFill="1" applyBorder="1" applyAlignment="1" applyProtection="1">
      <alignment horizontal="center" vertical="center"/>
      <protection locked="0"/>
    </xf>
    <xf numFmtId="49" fontId="4" fillId="2" borderId="6"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1" xfId="12" applyNumberFormat="1" applyFont="1" applyFill="1" applyBorder="1" applyAlignment="1" applyProtection="1">
      <alignment horizontal="center" vertical="center"/>
      <protection locked="0"/>
    </xf>
    <xf numFmtId="49" fontId="4" fillId="2" borderId="44" xfId="12" applyNumberFormat="1" applyFont="1" applyFill="1" applyBorder="1" applyAlignment="1" applyProtection="1">
      <alignment horizontal="center" vertical="center"/>
      <protection locked="0"/>
    </xf>
    <xf numFmtId="49" fontId="4" fillId="2" borderId="43" xfId="12" applyNumberFormat="1" applyFont="1" applyFill="1" applyBorder="1" applyAlignment="1" applyProtection="1">
      <alignment horizontal="center" vertical="center"/>
      <protection locked="0"/>
    </xf>
    <xf numFmtId="49" fontId="4" fillId="3" borderId="33" xfId="12" applyNumberFormat="1" applyFont="1" applyFill="1" applyBorder="1" applyAlignment="1" applyProtection="1">
      <alignment horizontal="center" vertical="center"/>
    </xf>
    <xf numFmtId="49" fontId="4" fillId="3" borderId="67" xfId="12" applyNumberFormat="1" applyFont="1" applyFill="1" applyBorder="1" applyAlignment="1" applyProtection="1">
      <alignment horizontal="center" vertical="center"/>
    </xf>
    <xf numFmtId="49" fontId="4" fillId="3" borderId="65" xfId="12" applyNumberFormat="1" applyFont="1" applyFill="1" applyBorder="1" applyAlignment="1" applyProtection="1">
      <alignment horizontal="center" vertical="center"/>
    </xf>
    <xf numFmtId="49" fontId="4" fillId="3" borderId="10" xfId="12" applyNumberFormat="1" applyFont="1" applyFill="1" applyBorder="1" applyAlignment="1" applyProtection="1">
      <alignment horizontal="center" vertical="center"/>
    </xf>
    <xf numFmtId="49" fontId="4" fillId="2" borderId="4" xfId="12" applyNumberFormat="1" applyFont="1" applyFill="1" applyBorder="1" applyAlignment="1" applyProtection="1">
      <alignment horizontal="center" vertical="center"/>
      <protection locked="0"/>
    </xf>
    <xf numFmtId="49" fontId="4" fillId="2" borderId="9" xfId="12" applyNumberFormat="1" applyFont="1" applyFill="1" applyBorder="1" applyAlignment="1" applyProtection="1">
      <alignment horizontal="center" vertical="center"/>
      <protection locked="0"/>
    </xf>
    <xf numFmtId="0" fontId="4" fillId="2" borderId="43" xfId="12" applyNumberFormat="1" applyFont="1" applyFill="1" applyBorder="1" applyAlignment="1" applyProtection="1">
      <alignment horizontal="center" vertical="center"/>
      <protection locked="0"/>
    </xf>
    <xf numFmtId="0" fontId="4" fillId="2" borderId="6" xfId="12" applyNumberFormat="1" applyFont="1" applyFill="1" applyBorder="1" applyAlignment="1" applyProtection="1">
      <alignment horizontal="center" vertical="center"/>
      <protection locked="0"/>
    </xf>
    <xf numFmtId="0" fontId="4" fillId="2" borderId="11" xfId="12" applyNumberFormat="1" applyFont="1" applyFill="1" applyBorder="1" applyAlignment="1" applyProtection="1">
      <alignment horizontal="center" vertical="center"/>
      <protection locked="0"/>
    </xf>
    <xf numFmtId="49" fontId="4" fillId="3" borderId="54" xfId="12" applyNumberFormat="1" applyFont="1" applyFill="1" applyBorder="1" applyAlignment="1" applyProtection="1">
      <alignment horizontal="center" vertical="center"/>
    </xf>
    <xf numFmtId="49" fontId="4" fillId="3" borderId="30" xfId="12" applyNumberFormat="1" applyFont="1" applyFill="1" applyBorder="1" applyAlignment="1" applyProtection="1">
      <alignment horizontal="center" vertical="center"/>
    </xf>
    <xf numFmtId="49" fontId="4" fillId="3" borderId="42" xfId="12" applyNumberFormat="1" applyFont="1" applyFill="1" applyBorder="1" applyAlignment="1" applyProtection="1">
      <alignment horizontal="center" vertical="center"/>
    </xf>
    <xf numFmtId="0" fontId="4" fillId="0" borderId="8" xfId="12" applyFont="1" applyFill="1" applyBorder="1" applyAlignment="1" applyProtection="1">
      <alignment horizontal="left" vertical="center"/>
    </xf>
    <xf numFmtId="0" fontId="4" fillId="0" borderId="9" xfId="12" applyFont="1" applyFill="1" applyBorder="1" applyAlignment="1" applyProtection="1">
      <alignment horizontal="left" vertical="center"/>
    </xf>
    <xf numFmtId="0" fontId="4" fillId="0" borderId="11" xfId="12" applyFont="1" applyFill="1" applyBorder="1" applyAlignment="1" applyProtection="1">
      <alignment horizontal="left" vertical="center"/>
    </xf>
    <xf numFmtId="0" fontId="4" fillId="0" borderId="7"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67" xfId="12" applyFont="1" applyBorder="1" applyAlignment="1" applyProtection="1">
      <alignment horizontal="left" vertical="center"/>
    </xf>
    <xf numFmtId="0" fontId="4" fillId="0" borderId="12" xfId="12" applyFont="1" applyBorder="1" applyAlignment="1" applyProtection="1">
      <alignment horizontal="left" vertical="center"/>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43" xfId="0" applyNumberFormat="1" applyFont="1" applyFill="1" applyBorder="1" applyAlignment="1" applyProtection="1">
      <alignment horizontal="left" vertical="center"/>
      <protection locked="0"/>
    </xf>
    <xf numFmtId="0" fontId="4" fillId="0" borderId="55" xfId="12" applyFont="1" applyBorder="1" applyAlignment="1" applyProtection="1">
      <alignment horizontal="center" vertical="center" textRotation="255" wrapText="1"/>
    </xf>
    <xf numFmtId="0" fontId="4" fillId="0" borderId="32" xfId="12" applyFont="1" applyBorder="1" applyAlignment="1" applyProtection="1">
      <alignment horizontal="center" vertical="center" textRotation="255" wrapText="1"/>
    </xf>
    <xf numFmtId="0" fontId="4" fillId="0" borderId="33" xfId="12" applyFont="1" applyBorder="1" applyAlignment="1" applyProtection="1">
      <alignment horizontal="center" vertical="center" textRotation="255" wrapText="1"/>
    </xf>
    <xf numFmtId="0" fontId="4" fillId="0" borderId="21" xfId="0" applyNumberFormat="1" applyFont="1" applyBorder="1" applyAlignment="1" applyProtection="1">
      <alignment horizontal="center" vertical="center"/>
    </xf>
    <xf numFmtId="0" fontId="4" fillId="0" borderId="23" xfId="0" applyNumberFormat="1" applyFont="1" applyBorder="1" applyAlignment="1" applyProtection="1">
      <alignment horizontal="center" vertical="center"/>
    </xf>
    <xf numFmtId="0" fontId="4" fillId="0" borderId="54"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56" xfId="12" applyFont="1" applyBorder="1" applyAlignment="1" applyProtection="1">
      <alignment horizontal="left" vertical="center"/>
    </xf>
    <xf numFmtId="0" fontId="4" fillId="0" borderId="72" xfId="12" applyFont="1" applyBorder="1" applyAlignment="1" applyProtection="1">
      <alignment horizontal="left" vertical="center"/>
    </xf>
    <xf numFmtId="0" fontId="4" fillId="0" borderId="70" xfId="12" applyFont="1" applyBorder="1" applyAlignment="1" applyProtection="1">
      <alignment horizontal="left" vertical="center"/>
    </xf>
    <xf numFmtId="0" fontId="4" fillId="0" borderId="65" xfId="12" applyFont="1" applyBorder="1" applyAlignment="1" applyProtection="1">
      <alignment horizontal="left" vertical="center"/>
    </xf>
    <xf numFmtId="0" fontId="4" fillId="0" borderId="34" xfId="12" applyFont="1" applyBorder="1" applyAlignment="1" applyProtection="1">
      <alignment horizontal="left" vertical="center"/>
    </xf>
    <xf numFmtId="0" fontId="4" fillId="0" borderId="39" xfId="12" applyFont="1" applyBorder="1" applyAlignment="1" applyProtection="1">
      <alignment horizontal="left" vertical="center"/>
    </xf>
    <xf numFmtId="0" fontId="4" fillId="0" borderId="37" xfId="12" applyFont="1" applyBorder="1" applyAlignment="1" applyProtection="1">
      <alignment horizontal="center" vertical="center" wrapText="1"/>
    </xf>
    <xf numFmtId="0" fontId="4" fillId="0" borderId="32" xfId="12" applyFont="1" applyBorder="1" applyAlignment="1" applyProtection="1">
      <alignment horizontal="center" vertical="center" wrapText="1"/>
    </xf>
    <xf numFmtId="0" fontId="4" fillId="0" borderId="36" xfId="12" applyFont="1" applyBorder="1" applyAlignment="1" applyProtection="1">
      <alignment horizontal="center" vertical="center" wrapText="1"/>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0" fontId="19" fillId="0" borderId="0" xfId="0" applyFont="1" applyAlignment="1" applyProtection="1">
      <alignment horizontal="left" vertical="top" wrapText="1"/>
    </xf>
    <xf numFmtId="0" fontId="4" fillId="0" borderId="45" xfId="2" applyFont="1" applyBorder="1" applyAlignment="1" applyProtection="1">
      <alignment horizontal="left" vertical="center" wrapText="1"/>
    </xf>
    <xf numFmtId="0" fontId="4" fillId="0" borderId="63" xfId="2" applyFont="1" applyBorder="1" applyAlignment="1" applyProtection="1">
      <alignment horizontal="left" vertical="center" wrapText="1"/>
    </xf>
    <xf numFmtId="0" fontId="4" fillId="0" borderId="51" xfId="2" applyFont="1" applyBorder="1" applyAlignment="1" applyProtection="1">
      <alignment horizontal="left" vertical="center" wrapText="1"/>
    </xf>
    <xf numFmtId="0" fontId="4" fillId="0" borderId="35" xfId="2" applyFont="1" applyBorder="1" applyAlignment="1" applyProtection="1">
      <alignment horizontal="left" vertical="center" wrapText="1"/>
    </xf>
    <xf numFmtId="0" fontId="1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4" fillId="0" borderId="25"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38" xfId="0" applyNumberFormat="1" applyFont="1" applyBorder="1" applyAlignment="1" applyProtection="1">
      <alignment horizontal="center" vertical="center"/>
    </xf>
    <xf numFmtId="49" fontId="4" fillId="3" borderId="24" xfId="12" applyNumberFormat="1" applyFont="1" applyFill="1" applyBorder="1" applyAlignment="1" applyProtection="1">
      <alignment horizontal="center" vertical="center"/>
    </xf>
    <xf numFmtId="49" fontId="4" fillId="3" borderId="0" xfId="12" applyNumberFormat="1" applyFont="1" applyFill="1" applyBorder="1" applyAlignment="1" applyProtection="1">
      <alignment horizontal="center" vertical="center"/>
    </xf>
    <xf numFmtId="49" fontId="4" fillId="3" borderId="26" xfId="12" applyNumberFormat="1" applyFont="1" applyFill="1" applyBorder="1" applyAlignment="1" applyProtection="1">
      <alignment horizontal="center" vertical="center"/>
    </xf>
    <xf numFmtId="49" fontId="4" fillId="2" borderId="1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38" fontId="4" fillId="2" borderId="3"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38" fontId="4" fillId="2" borderId="15"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right" vertical="center"/>
      <protection locked="0"/>
    </xf>
    <xf numFmtId="38" fontId="4" fillId="2" borderId="43" xfId="6" applyNumberFormat="1" applyFont="1" applyFill="1" applyBorder="1" applyAlignment="1" applyProtection="1">
      <alignment horizontal="right" vertical="center"/>
      <protection locked="0"/>
    </xf>
    <xf numFmtId="38" fontId="4" fillId="2" borderId="16"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9" xfId="1" applyNumberFormat="1" applyFont="1" applyFill="1" applyBorder="1" applyAlignment="1" applyProtection="1">
      <alignment horizontal="right" vertical="center"/>
      <protection locked="0"/>
    </xf>
    <xf numFmtId="49" fontId="4" fillId="2" borderId="44"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43" xfId="0" applyNumberFormat="1" applyFont="1" applyFill="1" applyBorder="1" applyAlignment="1" applyProtection="1">
      <alignment horizontal="left" vertical="center"/>
      <protection locked="0"/>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49" fontId="4" fillId="2" borderId="0" xfId="0" applyNumberFormat="1" applyFont="1" applyFill="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78" fontId="4" fillId="2" borderId="11"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38" fontId="4" fillId="2" borderId="59" xfId="1" applyNumberFormat="1" applyFont="1" applyFill="1" applyBorder="1" applyAlignment="1" applyProtection="1">
      <alignment horizontal="right" vertical="center"/>
      <protection locked="0"/>
    </xf>
    <xf numFmtId="178" fontId="4" fillId="2" borderId="49" xfId="1" applyNumberFormat="1" applyFont="1" applyFill="1" applyBorder="1" applyAlignment="1" applyProtection="1">
      <alignment horizontal="right" vertical="center"/>
      <protection locked="0"/>
    </xf>
    <xf numFmtId="182" fontId="4" fillId="0" borderId="1" xfId="12" applyNumberFormat="1" applyFont="1" applyBorder="1" applyAlignment="1" applyProtection="1">
      <alignment horizontal="center" vertical="center"/>
    </xf>
    <xf numFmtId="182" fontId="4" fillId="0" borderId="38" xfId="12" applyNumberFormat="1" applyFont="1" applyBorder="1" applyAlignment="1" applyProtection="1">
      <alignment horizontal="center" vertical="center"/>
    </xf>
    <xf numFmtId="49" fontId="4" fillId="2" borderId="15" xfId="6" applyNumberFormat="1" applyFont="1" applyFill="1" applyBorder="1" applyAlignment="1" applyProtection="1">
      <alignment horizontal="left" vertical="center"/>
      <protection locked="0"/>
    </xf>
    <xf numFmtId="0" fontId="4" fillId="2" borderId="4" xfId="6" applyFont="1" applyFill="1" applyBorder="1" applyAlignment="1" applyProtection="1">
      <alignment horizontal="left" vertical="center"/>
      <protection locked="0"/>
    </xf>
    <xf numFmtId="0" fontId="4" fillId="2" borderId="5" xfId="6" applyFont="1" applyFill="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54"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2" xfId="12" applyNumberFormat="1" applyFont="1" applyBorder="1" applyAlignment="1" applyProtection="1">
      <alignment horizontal="center"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55" xfId="6" applyFont="1" applyBorder="1" applyAlignment="1" applyProtection="1">
      <alignment horizontal="left" vertical="center"/>
    </xf>
    <xf numFmtId="0" fontId="4" fillId="0" borderId="56" xfId="6" applyFont="1" applyBorder="1" applyAlignment="1" applyProtection="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0" borderId="57"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38" fontId="4" fillId="2" borderId="6" xfId="6" applyNumberFormat="1" applyFont="1" applyFill="1" applyBorder="1" applyAlignment="1" applyProtection="1">
      <alignment horizontal="right" vertical="center"/>
      <protection locked="0"/>
    </xf>
    <xf numFmtId="0" fontId="4" fillId="0" borderId="12" xfId="12" applyFont="1" applyFill="1" applyBorder="1" applyAlignment="1" applyProtection="1">
      <alignment horizontal="left" vertical="center"/>
    </xf>
    <xf numFmtId="0" fontId="4" fillId="0" borderId="13" xfId="12" applyFont="1" applyFill="1" applyBorder="1" applyAlignment="1" applyProtection="1">
      <alignment horizontal="left" vertical="center"/>
    </xf>
    <xf numFmtId="0" fontId="4" fillId="0" borderId="43" xfId="12" applyFont="1" applyFill="1" applyBorder="1" applyAlignment="1" applyProtection="1">
      <alignment horizontal="left" vertical="center"/>
    </xf>
    <xf numFmtId="0" fontId="4" fillId="0" borderId="39" xfId="12" applyFont="1" applyFill="1" applyBorder="1" applyAlignment="1" applyProtection="1">
      <alignment horizontal="left" vertical="center"/>
    </xf>
    <xf numFmtId="0" fontId="4" fillId="0" borderId="40" xfId="12" applyFont="1" applyFill="1" applyBorder="1" applyAlignment="1" applyProtection="1">
      <alignment horizontal="left" vertical="center"/>
    </xf>
    <xf numFmtId="0" fontId="4" fillId="0" borderId="66" xfId="12" applyFont="1" applyFill="1" applyBorder="1" applyAlignment="1" applyProtection="1">
      <alignment horizontal="left" vertical="center"/>
    </xf>
    <xf numFmtId="0" fontId="4" fillId="0" borderId="41" xfId="12" applyFont="1" applyBorder="1" applyAlignment="1" applyProtection="1">
      <alignment horizontal="center" vertical="center" textRotation="255" wrapText="1"/>
    </xf>
    <xf numFmtId="0" fontId="4" fillId="0" borderId="50" xfId="12" applyFont="1" applyBorder="1" applyAlignment="1" applyProtection="1">
      <alignment horizontal="center" vertical="center" textRotation="255" wrapText="1"/>
    </xf>
    <xf numFmtId="0" fontId="4" fillId="0" borderId="46" xfId="12" applyFont="1" applyFill="1" applyBorder="1" applyAlignment="1" applyProtection="1">
      <alignment horizontal="left"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38" xfId="12" applyFont="1" applyBorder="1" applyAlignment="1" applyProtection="1">
      <alignment horizontal="left" vertical="center"/>
    </xf>
    <xf numFmtId="0" fontId="4" fillId="0" borderId="39"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66" xfId="2" applyFont="1" applyBorder="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43" xfId="2" applyFont="1" applyBorder="1" applyAlignment="1" applyProtection="1">
      <alignment horizontal="left" vertical="center"/>
    </xf>
    <xf numFmtId="178" fontId="11" fillId="0" borderId="44"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3" xfId="1" applyNumberFormat="1" applyFont="1" applyBorder="1" applyAlignment="1" applyProtection="1">
      <alignment horizontal="left" vertical="center"/>
    </xf>
    <xf numFmtId="38" fontId="4" fillId="2" borderId="44"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43" xfId="1" applyNumberFormat="1" applyFont="1" applyFill="1" applyBorder="1" applyAlignment="1" applyProtection="1">
      <alignment horizontal="right" vertical="center"/>
      <protection locked="0"/>
    </xf>
    <xf numFmtId="49" fontId="4" fillId="2" borderId="45"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6"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5"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6" xfId="0" applyFont="1" applyBorder="1" applyAlignment="1" applyProtection="1">
      <alignment horizontal="left" vertical="center"/>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38" fontId="4" fillId="2" borderId="47" xfId="1" applyNumberFormat="1" applyFont="1" applyFill="1" applyBorder="1" applyAlignment="1" applyProtection="1">
      <alignment horizontal="right" vertical="center"/>
      <protection locked="0"/>
    </xf>
    <xf numFmtId="178" fontId="4" fillId="2" borderId="60"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4" fillId="2" borderId="0" xfId="0" applyNumberFormat="1" applyFont="1" applyFill="1" applyAlignment="1" applyProtection="1">
      <alignment horizontal="left" vertical="center"/>
      <protection locked="0"/>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179" fontId="7" fillId="0" borderId="0" xfId="1" applyNumberFormat="1" applyFont="1" applyFill="1" applyAlignment="1" applyProtection="1">
      <alignment horizontal="right" vertical="top"/>
    </xf>
    <xf numFmtId="177" fontId="4" fillId="2" borderId="0" xfId="0" applyNumberFormat="1"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19" fillId="0" borderId="0" xfId="0" applyFont="1" applyAlignment="1" applyProtection="1">
      <alignment vertical="top" wrapText="1"/>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2" borderId="44"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0" fontId="19" fillId="0" borderId="0" xfId="0" applyFont="1" applyAlignment="1" applyProtection="1">
      <alignment vertical="top"/>
    </xf>
    <xf numFmtId="0" fontId="19" fillId="0" borderId="0" xfId="2" applyFont="1" applyAlignment="1" applyProtection="1">
      <alignment horizontal="left" vertical="center" wrapText="1"/>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178" fontId="4" fillId="2" borderId="5" xfId="1" applyNumberFormat="1" applyFont="1" applyFill="1" applyBorder="1" applyAlignment="1" applyProtection="1">
      <alignment horizontal="right" vertical="center"/>
      <protection locked="0"/>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178" fontId="4" fillId="0" borderId="45"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6" xfId="1" applyNumberFormat="1" applyFont="1" applyBorder="1" applyAlignment="1" applyProtection="1">
      <alignment horizontal="left" vertical="center"/>
    </xf>
    <xf numFmtId="178" fontId="4" fillId="2" borderId="48" xfId="1"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51" xfId="0" applyNumberFormat="1" applyFont="1" applyBorder="1" applyAlignment="1" applyProtection="1">
      <alignment horizontal="right" vertical="center"/>
    </xf>
    <xf numFmtId="38" fontId="4" fillId="0" borderId="40" xfId="0" applyNumberFormat="1" applyFont="1" applyBorder="1" applyAlignment="1" applyProtection="1">
      <alignment horizontal="righ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8" xfId="1" applyNumberFormat="1" applyFont="1" applyBorder="1" applyAlignment="1" applyProtection="1">
      <alignment horizontal="center" vertical="center"/>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8" xfId="0" applyFont="1" applyBorder="1" applyProtection="1">
      <alignmen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0" fontId="4" fillId="0" borderId="47" xfId="2" applyFont="1" applyBorder="1" applyProtection="1">
      <alignment vertical="center"/>
    </xf>
    <xf numFmtId="0" fontId="4" fillId="0" borderId="48" xfId="2" applyFont="1" applyBorder="1" applyProtection="1">
      <alignment vertical="center"/>
    </xf>
    <xf numFmtId="0" fontId="4" fillId="0" borderId="49" xfId="2" applyFont="1" applyBorder="1" applyProtection="1">
      <alignment vertical="center"/>
    </xf>
    <xf numFmtId="38" fontId="4" fillId="2" borderId="0" xfId="0" applyNumberFormat="1" applyFont="1" applyFill="1" applyAlignment="1" applyProtection="1">
      <alignment horizontal="right" vertical="center"/>
      <protection locked="0"/>
    </xf>
    <xf numFmtId="38" fontId="4" fillId="2" borderId="48" xfId="1" applyNumberFormat="1" applyFont="1" applyFill="1" applyBorder="1" applyAlignment="1" applyProtection="1">
      <alignment horizontal="right" vertical="center"/>
      <protection locked="0"/>
    </xf>
    <xf numFmtId="38" fontId="4" fillId="2" borderId="60"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61" xfId="1" applyNumberFormat="1" applyFont="1" applyBorder="1" applyAlignment="1" applyProtection="1">
      <alignment horizontal="right" vertical="center"/>
    </xf>
    <xf numFmtId="0" fontId="19" fillId="0" borderId="18" xfId="0" applyFont="1" applyBorder="1" applyAlignment="1" applyProtection="1">
      <alignment horizontal="left" vertical="center" wrapText="1"/>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4" fillId="2" borderId="15"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4" xfId="0" applyFont="1" applyBorder="1" applyAlignment="1" applyProtection="1">
      <alignment horizontal="left" vertical="center"/>
    </xf>
    <xf numFmtId="0" fontId="4" fillId="0" borderId="0" xfId="0" applyFont="1" applyBorder="1" applyAlignment="1" applyProtection="1">
      <alignment horizontal="left" vertical="center"/>
    </xf>
    <xf numFmtId="14" fontId="4" fillId="0" borderId="0" xfId="0" applyNumberFormat="1"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4" fillId="2" borderId="44" xfId="0" applyNumberFormat="1" applyFont="1" applyFill="1" applyBorder="1" applyAlignment="1" applyProtection="1">
      <alignment horizontal="left" vertical="center"/>
      <protection locked="0"/>
    </xf>
    <xf numFmtId="14" fontId="4" fillId="2" borderId="1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0" borderId="30" xfId="2" applyFont="1" applyBorder="1" applyAlignment="1" applyProtection="1">
      <alignment horizontal="left" vertical="center" wrapText="1"/>
    </xf>
    <xf numFmtId="0" fontId="4" fillId="0" borderId="42" xfId="2" applyFont="1" applyBorder="1" applyAlignment="1" applyProtection="1">
      <alignment horizontal="left" vertical="center" wrapText="1"/>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78" fontId="4" fillId="0" borderId="61" xfId="1" applyNumberFormat="1" applyFont="1" applyBorder="1" applyAlignment="1" applyProtection="1">
      <alignment horizontal="right" vertical="center"/>
    </xf>
    <xf numFmtId="49" fontId="4" fillId="2" borderId="12"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182" fontId="4" fillId="2" borderId="13" xfId="6" applyNumberFormat="1" applyFont="1" applyFill="1" applyBorder="1" applyAlignment="1" applyProtection="1">
      <alignment horizontal="right" vertical="center"/>
      <protection locked="0"/>
    </xf>
    <xf numFmtId="182" fontId="4" fillId="2" borderId="43" xfId="6" applyNumberFormat="1" applyFont="1" applyFill="1" applyBorder="1" applyAlignment="1" applyProtection="1">
      <alignment horizontal="right" vertical="center"/>
      <protection locked="0"/>
    </xf>
    <xf numFmtId="49" fontId="4" fillId="2" borderId="44" xfId="6" applyNumberFormat="1" applyFont="1" applyFill="1" applyBorder="1" applyAlignment="1" applyProtection="1">
      <alignment horizontal="left" vertical="center"/>
      <protection locked="0"/>
    </xf>
    <xf numFmtId="49" fontId="4" fillId="2" borderId="25" xfId="12" applyNumberFormat="1" applyFont="1" applyFill="1" applyBorder="1" applyAlignment="1" applyProtection="1">
      <alignment horizontal="center" vertical="center"/>
      <protection locked="0"/>
    </xf>
    <xf numFmtId="49" fontId="4" fillId="2" borderId="38" xfId="12" applyNumberFormat="1" applyFont="1" applyFill="1" applyBorder="1" applyAlignment="1" applyProtection="1">
      <alignment horizontal="center" vertical="center"/>
      <protection locked="0"/>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38" fontId="4" fillId="0" borderId="29" xfId="1" applyNumberFormat="1" applyFont="1" applyBorder="1" applyAlignment="1" applyProtection="1">
      <alignment horizontal="right" vertical="center"/>
    </xf>
    <xf numFmtId="0" fontId="4" fillId="0" borderId="16"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47" xfId="2" applyFont="1" applyBorder="1" applyAlignment="1" applyProtection="1">
      <alignment horizontal="left" vertical="center"/>
    </xf>
    <xf numFmtId="0" fontId="4" fillId="0" borderId="48" xfId="2" applyFont="1" applyBorder="1" applyAlignment="1" applyProtection="1">
      <alignment horizontal="left" vertical="center"/>
    </xf>
    <xf numFmtId="38" fontId="4" fillId="0" borderId="48" xfId="2" applyNumberFormat="1" applyFont="1" applyBorder="1" applyAlignment="1" applyProtection="1">
      <alignment horizontal="left" vertical="center"/>
    </xf>
    <xf numFmtId="0" fontId="4" fillId="0" borderId="49"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38" fontId="4" fillId="2" borderId="49" xfId="1"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2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91"/>
  <sheetViews>
    <sheetView showGridLines="0" tabSelected="1" topLeftCell="B1" zoomScaleNormal="100" zoomScaleSheetLayoutView="100" workbookViewId="0">
      <selection activeCell="B1" sqref="B1"/>
    </sheetView>
  </sheetViews>
  <sheetFormatPr defaultColWidth="9" defaultRowHeight="15.75" customHeight="1"/>
  <cols>
    <col min="1" max="1" width="23" style="7" hidden="1" customWidth="1"/>
    <col min="2" max="3" width="1.625" style="7" customWidth="1"/>
    <col min="4" max="4" width="6.125" style="7" customWidth="1"/>
    <col min="5" max="5" width="5.125" style="7" customWidth="1"/>
    <col min="6" max="6" width="4.125" style="7" customWidth="1"/>
    <col min="7" max="7" width="4.5" style="7" customWidth="1"/>
    <col min="8" max="8" width="7.75" style="7" customWidth="1"/>
    <col min="9" max="9" width="1.625" style="7" customWidth="1"/>
    <col min="10" max="10" width="8.625" style="7" customWidth="1"/>
    <col min="11" max="11" width="4.625" style="7" customWidth="1"/>
    <col min="12" max="12" width="3" style="7" customWidth="1"/>
    <col min="13" max="13" width="6.375" style="7" customWidth="1"/>
    <col min="14" max="14" width="7.125" style="7" customWidth="1"/>
    <col min="15" max="15" width="12.125" style="7" customWidth="1"/>
    <col min="16" max="16" width="6.875" style="7" customWidth="1"/>
    <col min="17" max="17" width="16.375" style="7" customWidth="1"/>
    <col min="18" max="18" width="6.875" style="7" customWidth="1"/>
    <col min="19" max="19" width="15.5" style="7" customWidth="1"/>
    <col min="20" max="20" width="7.25" style="7" customWidth="1"/>
    <col min="21" max="21" width="4.25" style="7" customWidth="1"/>
    <col min="22" max="22" width="5.5" style="7" customWidth="1"/>
    <col min="23" max="24" width="4.25" style="7" customWidth="1"/>
    <col min="25" max="25" width="4.5" style="7" customWidth="1"/>
    <col min="26" max="26" width="2.625" style="7" customWidth="1"/>
    <col min="27" max="27" width="3.625" style="12" customWidth="1"/>
    <col min="28" max="16384" width="9" style="7"/>
  </cols>
  <sheetData>
    <row r="1" spans="1:28" ht="30" customHeight="1">
      <c r="A1" s="2" t="s">
        <v>196</v>
      </c>
      <c r="B1" s="2"/>
      <c r="C1" s="15" t="s">
        <v>54</v>
      </c>
      <c r="D1" s="16"/>
      <c r="E1" s="16"/>
      <c r="F1" s="16"/>
      <c r="G1" s="16"/>
      <c r="H1" s="16"/>
      <c r="I1" s="16"/>
      <c r="J1" s="16"/>
      <c r="K1" s="16"/>
      <c r="L1" s="16"/>
      <c r="M1" s="16"/>
      <c r="N1" s="16"/>
      <c r="O1" s="16"/>
      <c r="P1" s="16"/>
      <c r="Q1" s="16"/>
      <c r="R1" s="16"/>
      <c r="S1" s="16"/>
      <c r="T1" s="16"/>
      <c r="U1" s="16"/>
      <c r="V1" s="16"/>
      <c r="W1" s="391">
        <v>44927</v>
      </c>
      <c r="X1" s="391"/>
      <c r="Y1" s="391"/>
      <c r="Z1" s="391"/>
      <c r="AA1" s="3"/>
      <c r="AB1" s="3"/>
    </row>
    <row r="2" spans="1:28" ht="15.75" hidden="1" customHeight="1">
      <c r="A2" s="2" t="s">
        <v>16</v>
      </c>
      <c r="B2" s="2"/>
      <c r="C2" s="4"/>
      <c r="D2" s="4"/>
      <c r="AA2" s="3"/>
      <c r="AB2" s="3"/>
    </row>
    <row r="3" spans="1:28" ht="30" customHeight="1">
      <c r="A3" s="1">
        <v>2023.02</v>
      </c>
      <c r="B3" s="1"/>
      <c r="C3" s="17" t="s">
        <v>114</v>
      </c>
      <c r="D3" s="17"/>
      <c r="E3" s="17"/>
      <c r="F3" s="17"/>
      <c r="G3" s="17"/>
      <c r="H3" s="17"/>
      <c r="I3" s="17"/>
      <c r="J3" s="17"/>
      <c r="K3" s="17"/>
      <c r="L3" s="17"/>
      <c r="M3" s="17"/>
      <c r="N3" s="17"/>
      <c r="O3" s="17"/>
      <c r="P3" s="17"/>
      <c r="Q3" s="17"/>
      <c r="R3" s="17"/>
      <c r="S3" s="17"/>
      <c r="T3" s="17"/>
      <c r="U3" s="17"/>
      <c r="V3" s="17"/>
      <c r="W3" s="17"/>
      <c r="X3" s="17"/>
      <c r="Y3" s="17"/>
      <c r="Z3" s="17"/>
      <c r="AA3" s="3"/>
      <c r="AB3" s="3"/>
    </row>
    <row r="4" spans="1:28" s="17" customFormat="1" ht="5.25" customHeight="1">
      <c r="A4" s="18"/>
      <c r="B4" s="19"/>
      <c r="C4" s="20"/>
      <c r="D4" s="21"/>
      <c r="E4" s="21"/>
      <c r="F4" s="21"/>
      <c r="G4" s="21"/>
      <c r="H4" s="21"/>
      <c r="I4" s="21"/>
      <c r="J4" s="21"/>
      <c r="K4" s="21"/>
      <c r="L4" s="21"/>
      <c r="M4" s="21"/>
      <c r="N4" s="21"/>
      <c r="O4" s="21"/>
      <c r="P4" s="21"/>
      <c r="Q4" s="21"/>
      <c r="R4" s="21"/>
      <c r="S4" s="21"/>
      <c r="T4" s="21"/>
      <c r="U4" s="21"/>
      <c r="V4" s="21"/>
      <c r="W4" s="21"/>
      <c r="X4" s="21"/>
      <c r="Y4" s="21"/>
      <c r="Z4" s="22"/>
    </row>
    <row r="5" spans="1:28" s="28" customFormat="1" ht="15" customHeight="1">
      <c r="A5" s="23"/>
      <c r="B5" s="24"/>
      <c r="C5" s="25" t="s">
        <v>3</v>
      </c>
      <c r="D5" s="26"/>
      <c r="E5" s="26"/>
      <c r="F5" s="26"/>
      <c r="G5" s="26"/>
      <c r="H5" s="26"/>
      <c r="I5" s="26"/>
      <c r="J5" s="26"/>
      <c r="K5" s="26"/>
      <c r="L5" s="26"/>
      <c r="M5" s="26"/>
      <c r="N5" s="26"/>
      <c r="O5" s="26"/>
      <c r="P5" s="26"/>
      <c r="Q5" s="26"/>
      <c r="R5" s="26"/>
      <c r="S5" s="26"/>
      <c r="T5" s="26"/>
      <c r="U5" s="26"/>
      <c r="V5" s="26"/>
      <c r="W5" s="26"/>
      <c r="X5" s="26"/>
      <c r="Y5" s="26"/>
      <c r="Z5" s="27"/>
      <c r="AA5" s="17"/>
    </row>
    <row r="6" spans="1:28" s="28" customFormat="1" ht="15" customHeight="1">
      <c r="A6" s="23"/>
      <c r="B6" s="24"/>
      <c r="C6" s="25" t="s">
        <v>4</v>
      </c>
      <c r="D6" s="26"/>
      <c r="E6" s="26"/>
      <c r="F6" s="26"/>
      <c r="G6" s="26"/>
      <c r="H6" s="26"/>
      <c r="I6" s="26"/>
      <c r="J6" s="26"/>
      <c r="K6" s="26"/>
      <c r="L6" s="26"/>
      <c r="M6" s="26"/>
      <c r="N6" s="26"/>
      <c r="O6" s="26"/>
      <c r="P6" s="26"/>
      <c r="Q6" s="26"/>
      <c r="R6" s="26"/>
      <c r="S6" s="26"/>
      <c r="T6" s="26"/>
      <c r="U6" s="26"/>
      <c r="V6" s="26"/>
      <c r="W6" s="26"/>
      <c r="X6" s="26"/>
      <c r="Y6" s="26"/>
      <c r="Z6" s="27"/>
      <c r="AA6" s="17"/>
    </row>
    <row r="7" spans="1:28" s="28" customFormat="1" ht="15" customHeight="1">
      <c r="A7" s="23"/>
      <c r="B7" s="24"/>
      <c r="C7" s="25" t="s">
        <v>5</v>
      </c>
      <c r="D7" s="26"/>
      <c r="E7" s="26"/>
      <c r="F7" s="26"/>
      <c r="G7" s="26"/>
      <c r="H7" s="26"/>
      <c r="I7" s="26"/>
      <c r="J7" s="26"/>
      <c r="K7" s="26"/>
      <c r="L7" s="26"/>
      <c r="M7" s="26"/>
      <c r="N7" s="26"/>
      <c r="O7" s="26"/>
      <c r="P7" s="26"/>
      <c r="Q7" s="26"/>
      <c r="R7" s="26"/>
      <c r="S7" s="26"/>
      <c r="T7" s="26"/>
      <c r="U7" s="26"/>
      <c r="V7" s="26"/>
      <c r="W7" s="26"/>
      <c r="X7" s="26"/>
      <c r="Y7" s="26"/>
      <c r="Z7" s="27"/>
      <c r="AA7" s="17"/>
    </row>
    <row r="8" spans="1:28" s="28" customFormat="1" ht="13.5" hidden="1">
      <c r="A8" s="23"/>
      <c r="B8" s="24"/>
      <c r="C8" s="25"/>
      <c r="D8" s="26"/>
      <c r="E8" s="26"/>
      <c r="F8" s="26"/>
      <c r="G8" s="26"/>
      <c r="H8" s="26"/>
      <c r="I8" s="26"/>
      <c r="J8" s="26"/>
      <c r="K8" s="26"/>
      <c r="L8" s="26"/>
      <c r="M8" s="26"/>
      <c r="N8" s="26"/>
      <c r="O8" s="26"/>
      <c r="P8" s="26"/>
      <c r="Q8" s="26"/>
      <c r="R8" s="26"/>
      <c r="S8" s="26"/>
      <c r="T8" s="26"/>
      <c r="U8" s="26"/>
      <c r="V8" s="26"/>
      <c r="W8" s="26"/>
      <c r="X8" s="26"/>
      <c r="Y8" s="26"/>
      <c r="Z8" s="27"/>
      <c r="AA8" s="17"/>
    </row>
    <row r="9" spans="1:28" s="17" customFormat="1" ht="5.25" customHeight="1">
      <c r="A9" s="18"/>
      <c r="B9" s="19"/>
      <c r="C9" s="29"/>
      <c r="D9" s="30"/>
      <c r="E9" s="30"/>
      <c r="F9" s="30"/>
      <c r="G9" s="30"/>
      <c r="H9" s="30"/>
      <c r="I9" s="30"/>
      <c r="J9" s="30"/>
      <c r="K9" s="30"/>
      <c r="L9" s="30"/>
      <c r="M9" s="30"/>
      <c r="N9" s="30"/>
      <c r="O9" s="30"/>
      <c r="P9" s="30"/>
      <c r="Q9" s="30"/>
      <c r="R9" s="30"/>
      <c r="S9" s="30"/>
      <c r="T9" s="30"/>
      <c r="U9" s="30"/>
      <c r="V9" s="30"/>
      <c r="W9" s="30"/>
      <c r="X9" s="30"/>
      <c r="Y9" s="30"/>
      <c r="Z9" s="31"/>
    </row>
    <row r="10" spans="1:28" ht="30" customHeight="1">
      <c r="A10" s="1"/>
      <c r="B10" s="1"/>
      <c r="E10" s="6"/>
    </row>
    <row r="11" spans="1:28" ht="15.75" hidden="1" customHeight="1">
      <c r="A11" s="1"/>
      <c r="B11" s="1"/>
      <c r="E11" s="6"/>
    </row>
    <row r="12" spans="1:28" ht="15.75" hidden="1" customHeight="1">
      <c r="A12" s="1"/>
      <c r="B12" s="1"/>
      <c r="E12" s="6"/>
    </row>
    <row r="13" spans="1:28" s="28" customFormat="1" ht="20.100000000000001" customHeight="1">
      <c r="A13" s="23"/>
      <c r="B13" s="23"/>
      <c r="C13" s="388" t="s">
        <v>163</v>
      </c>
      <c r="D13" s="389"/>
      <c r="E13" s="389"/>
      <c r="F13" s="389"/>
      <c r="G13" s="389"/>
      <c r="H13" s="390"/>
    </row>
    <row r="14" spans="1:28" s="28" customFormat="1" ht="15" customHeight="1">
      <c r="A14" s="23"/>
      <c r="B14" s="23"/>
      <c r="C14" s="32"/>
      <c r="D14" s="33"/>
      <c r="E14" s="33"/>
      <c r="F14" s="33"/>
      <c r="G14" s="33"/>
      <c r="H14" s="33"/>
      <c r="I14" s="34"/>
      <c r="J14" s="34"/>
      <c r="K14" s="34"/>
      <c r="L14" s="34"/>
      <c r="M14" s="34"/>
      <c r="N14" s="34"/>
      <c r="O14" s="34"/>
      <c r="P14" s="34"/>
      <c r="Q14" s="34"/>
      <c r="R14" s="34"/>
      <c r="S14" s="34"/>
      <c r="T14" s="34"/>
      <c r="U14" s="34"/>
      <c r="V14" s="34"/>
      <c r="W14" s="34"/>
      <c r="X14" s="34"/>
      <c r="Y14" s="34"/>
      <c r="Z14" s="35"/>
    </row>
    <row r="15" spans="1:28" s="28" customFormat="1" ht="15.75" hidden="1" customHeight="1">
      <c r="A15" s="23"/>
      <c r="B15" s="23"/>
      <c r="C15" s="36"/>
      <c r="D15" s="37"/>
      <c r="E15" s="401"/>
      <c r="F15" s="401"/>
      <c r="G15" s="401"/>
      <c r="H15" s="401"/>
      <c r="I15" s="38"/>
      <c r="J15" s="402"/>
      <c r="K15" s="402"/>
      <c r="L15" s="402"/>
      <c r="M15" s="402"/>
      <c r="N15" s="402"/>
      <c r="O15" s="402"/>
      <c r="P15" s="402"/>
      <c r="Q15" s="402"/>
      <c r="R15" s="402"/>
      <c r="S15" s="402"/>
      <c r="T15" s="402"/>
      <c r="U15" s="402"/>
      <c r="V15" s="402"/>
      <c r="W15" s="402"/>
      <c r="X15" s="402"/>
      <c r="Y15" s="402"/>
      <c r="Z15" s="39"/>
    </row>
    <row r="16" spans="1:28" s="28" customFormat="1" ht="15.75" hidden="1" customHeight="1">
      <c r="A16" s="23"/>
      <c r="B16" s="23"/>
      <c r="C16" s="36"/>
      <c r="D16" s="37"/>
      <c r="E16" s="185"/>
      <c r="F16" s="185"/>
      <c r="G16" s="185"/>
      <c r="H16" s="185"/>
      <c r="I16" s="38"/>
      <c r="J16" s="186"/>
      <c r="K16" s="186"/>
      <c r="L16" s="186"/>
      <c r="M16" s="186"/>
      <c r="N16" s="186"/>
      <c r="O16" s="186"/>
      <c r="P16" s="186"/>
      <c r="Q16" s="186"/>
      <c r="R16" s="186"/>
      <c r="S16" s="186"/>
      <c r="T16" s="186"/>
      <c r="U16" s="186"/>
      <c r="V16" s="186"/>
      <c r="W16" s="186"/>
      <c r="X16" s="186"/>
      <c r="Y16" s="186"/>
      <c r="Z16" s="39"/>
    </row>
    <row r="17" spans="1:26" s="28" customFormat="1" ht="15.75" hidden="1" customHeight="1">
      <c r="A17" s="23"/>
      <c r="B17" s="23"/>
      <c r="C17" s="36"/>
      <c r="D17" s="37"/>
      <c r="E17" s="185"/>
      <c r="F17" s="185"/>
      <c r="G17" s="185"/>
      <c r="H17" s="185"/>
      <c r="I17" s="38"/>
      <c r="J17" s="186"/>
      <c r="K17" s="186"/>
      <c r="L17" s="186"/>
      <c r="M17" s="186"/>
      <c r="N17" s="186"/>
      <c r="O17" s="186"/>
      <c r="P17" s="186"/>
      <c r="Q17" s="186"/>
      <c r="R17" s="186"/>
      <c r="S17" s="186"/>
      <c r="T17" s="186"/>
      <c r="U17" s="186"/>
      <c r="V17" s="186"/>
      <c r="W17" s="186"/>
      <c r="X17" s="186"/>
      <c r="Y17" s="186"/>
      <c r="Z17" s="39"/>
    </row>
    <row r="18" spans="1:26" s="28" customFormat="1" ht="15.75" hidden="1" customHeight="1">
      <c r="A18" s="23"/>
      <c r="B18" s="23"/>
      <c r="C18" s="36"/>
      <c r="D18" s="37"/>
      <c r="E18" s="185"/>
      <c r="F18" s="185"/>
      <c r="G18" s="185"/>
      <c r="H18" s="185"/>
      <c r="I18" s="38"/>
      <c r="J18" s="186"/>
      <c r="K18" s="186"/>
      <c r="L18" s="186"/>
      <c r="M18" s="186"/>
      <c r="N18" s="186"/>
      <c r="O18" s="186"/>
      <c r="P18" s="186"/>
      <c r="Q18" s="186"/>
      <c r="R18" s="186"/>
      <c r="S18" s="186"/>
      <c r="T18" s="186"/>
      <c r="U18" s="186"/>
      <c r="V18" s="186"/>
      <c r="W18" s="186"/>
      <c r="X18" s="186"/>
      <c r="Y18" s="186"/>
      <c r="Z18" s="39"/>
    </row>
    <row r="19" spans="1:26" s="28" customFormat="1" ht="15.75" hidden="1" customHeight="1">
      <c r="A19" s="23"/>
      <c r="B19" s="23"/>
      <c r="C19" s="36"/>
      <c r="D19" s="37"/>
      <c r="E19" s="185"/>
      <c r="F19" s="185"/>
      <c r="G19" s="185"/>
      <c r="H19" s="185"/>
      <c r="I19" s="38"/>
      <c r="J19" s="186"/>
      <c r="K19" s="186"/>
      <c r="L19" s="186"/>
      <c r="M19" s="186"/>
      <c r="N19" s="186"/>
      <c r="O19" s="186"/>
      <c r="P19" s="186"/>
      <c r="Q19" s="186"/>
      <c r="R19" s="186"/>
      <c r="S19" s="186"/>
      <c r="T19" s="186"/>
      <c r="U19" s="186"/>
      <c r="V19" s="186"/>
      <c r="W19" s="186"/>
      <c r="X19" s="186"/>
      <c r="Y19" s="186"/>
      <c r="Z19" s="39"/>
    </row>
    <row r="20" spans="1:26" s="28" customFormat="1" ht="20.100000000000001" customHeight="1">
      <c r="A20" s="23">
        <f>IF(TRIM($I20)="", 1001, 0)</f>
        <v>1001</v>
      </c>
      <c r="B20" s="23"/>
      <c r="C20" s="36"/>
      <c r="D20" s="37">
        <v>1</v>
      </c>
      <c r="E20" s="28" t="s">
        <v>128</v>
      </c>
      <c r="I20" s="393"/>
      <c r="J20" s="394"/>
      <c r="K20" s="394"/>
      <c r="L20" s="394"/>
      <c r="M20" s="394"/>
      <c r="N20" s="185"/>
      <c r="O20" s="185"/>
      <c r="P20" s="185"/>
      <c r="Q20" s="185"/>
      <c r="R20" s="185"/>
      <c r="S20" s="185"/>
      <c r="T20" s="185"/>
      <c r="U20" s="185"/>
      <c r="V20" s="185"/>
      <c r="W20" s="185"/>
      <c r="X20" s="185"/>
      <c r="Y20" s="185"/>
      <c r="Z20" s="39"/>
    </row>
    <row r="21" spans="1:26" s="28" customFormat="1" ht="20.100000000000001" customHeight="1">
      <c r="A21" s="23"/>
      <c r="B21" s="23"/>
      <c r="C21" s="36"/>
      <c r="D21" s="37"/>
      <c r="E21" s="185"/>
      <c r="F21" s="185"/>
      <c r="G21" s="185"/>
      <c r="H21" s="185"/>
      <c r="I21" s="38"/>
      <c r="J21" s="184" t="s">
        <v>238</v>
      </c>
      <c r="K21" s="186"/>
      <c r="L21" s="186"/>
      <c r="M21" s="186"/>
      <c r="N21" s="186"/>
      <c r="O21" s="186"/>
      <c r="P21" s="186"/>
      <c r="Q21" s="186"/>
      <c r="R21" s="186"/>
      <c r="S21" s="186"/>
      <c r="T21" s="186"/>
      <c r="U21" s="186"/>
      <c r="V21" s="186"/>
      <c r="W21" s="186"/>
      <c r="X21" s="186"/>
      <c r="Y21" s="186"/>
      <c r="Z21" s="39"/>
    </row>
    <row r="22" spans="1:26" s="28" customFormat="1" ht="20.100000000000001" customHeight="1">
      <c r="A22" s="23">
        <f>IF(AND(TRIM($I22)&lt;&gt;"", OR(ISERROR(FIND("@"&amp;LEFT($I22,3)&amp;"@", 都道府県3))=FALSE, ISERROR(FIND("@"&amp;LEFT($I22,4)&amp;"@",都道府県4))=FALSE))=FALSE, 1001, 0)</f>
        <v>1001</v>
      </c>
      <c r="B22" s="23"/>
      <c r="C22" s="36"/>
      <c r="D22" s="37">
        <v>2</v>
      </c>
      <c r="E22" s="28" t="s">
        <v>129</v>
      </c>
      <c r="I22" s="395"/>
      <c r="J22" s="395"/>
      <c r="K22" s="395"/>
      <c r="L22" s="395"/>
      <c r="M22" s="395"/>
      <c r="N22" s="395"/>
      <c r="O22" s="395"/>
      <c r="P22" s="395"/>
      <c r="Q22" s="396"/>
      <c r="R22" s="395"/>
      <c r="S22" s="395"/>
      <c r="T22" s="395"/>
      <c r="U22" s="395"/>
      <c r="V22" s="395"/>
      <c r="W22" s="395"/>
      <c r="X22" s="395"/>
      <c r="Y22" s="395"/>
      <c r="Z22" s="39"/>
    </row>
    <row r="23" spans="1:26" s="28" customFormat="1" ht="20.100000000000001" customHeight="1">
      <c r="A23" s="23"/>
      <c r="B23" s="23"/>
      <c r="C23" s="36"/>
      <c r="D23" s="37"/>
      <c r="E23" s="185"/>
      <c r="F23" s="185"/>
      <c r="G23" s="185"/>
      <c r="H23" s="185"/>
      <c r="I23" s="38"/>
      <c r="J23" s="184" t="s">
        <v>130</v>
      </c>
      <c r="K23" s="186"/>
      <c r="L23" s="186"/>
      <c r="M23" s="186"/>
      <c r="N23" s="186"/>
      <c r="O23" s="186"/>
      <c r="P23" s="186"/>
      <c r="Q23" s="186"/>
      <c r="R23" s="186"/>
      <c r="S23" s="186"/>
      <c r="T23" s="186"/>
      <c r="U23" s="186"/>
      <c r="V23" s="186"/>
      <c r="W23" s="186"/>
      <c r="X23" s="186"/>
      <c r="Y23" s="186"/>
      <c r="Z23" s="39"/>
    </row>
    <row r="24" spans="1:26" s="28" customFormat="1" ht="20.100000000000001" customHeight="1">
      <c r="A24" s="23">
        <f>IF(TRIM($I24)="", 1001, 0)</f>
        <v>1001</v>
      </c>
      <c r="B24" s="23"/>
      <c r="C24" s="36"/>
      <c r="D24" s="37">
        <v>3</v>
      </c>
      <c r="E24" s="28" t="s">
        <v>164</v>
      </c>
      <c r="I24" s="296"/>
      <c r="J24" s="296"/>
      <c r="K24" s="296"/>
      <c r="L24" s="296"/>
      <c r="M24" s="296"/>
      <c r="N24" s="296"/>
      <c r="O24" s="296"/>
      <c r="P24" s="296"/>
      <c r="Q24" s="397"/>
      <c r="R24" s="296"/>
      <c r="S24" s="296"/>
      <c r="T24" s="296"/>
      <c r="U24" s="296"/>
      <c r="V24" s="296"/>
      <c r="W24" s="296"/>
      <c r="X24" s="296"/>
      <c r="Y24" s="296"/>
      <c r="Z24" s="39"/>
    </row>
    <row r="25" spans="1:26" s="28" customFormat="1" ht="20.100000000000001" customHeight="1">
      <c r="A25" s="23"/>
      <c r="B25" s="23"/>
      <c r="C25" s="40"/>
      <c r="D25" s="185"/>
      <c r="E25" s="185"/>
      <c r="F25" s="185"/>
      <c r="G25" s="185"/>
      <c r="H25" s="185"/>
      <c r="I25" s="38"/>
      <c r="J25" s="184" t="s">
        <v>198</v>
      </c>
      <c r="K25" s="186"/>
      <c r="L25" s="186"/>
      <c r="M25" s="186"/>
      <c r="N25" s="186"/>
      <c r="O25" s="186"/>
      <c r="P25" s="186"/>
      <c r="Q25" s="186"/>
      <c r="R25" s="186"/>
      <c r="S25" s="186"/>
      <c r="T25" s="186"/>
      <c r="U25" s="186"/>
      <c r="V25" s="186"/>
      <c r="W25" s="186"/>
      <c r="X25" s="186"/>
      <c r="Y25" s="186"/>
      <c r="Z25" s="39"/>
    </row>
    <row r="26" spans="1:26" s="28" customFormat="1" ht="20.100000000000001" customHeight="1">
      <c r="A26" s="23">
        <f>IF(TRIM($I26)="", 1001, 0)</f>
        <v>1001</v>
      </c>
      <c r="B26" s="23"/>
      <c r="C26" s="36"/>
      <c r="D26" s="37">
        <v>4</v>
      </c>
      <c r="E26" s="28" t="s">
        <v>131</v>
      </c>
      <c r="I26" s="296"/>
      <c r="J26" s="296"/>
      <c r="K26" s="296"/>
      <c r="L26" s="296"/>
      <c r="M26" s="296"/>
      <c r="N26" s="296"/>
      <c r="O26" s="296"/>
      <c r="P26" s="296"/>
      <c r="Q26" s="397"/>
      <c r="R26" s="296"/>
      <c r="S26" s="296"/>
      <c r="T26" s="296"/>
      <c r="U26" s="296"/>
      <c r="V26" s="296"/>
      <c r="W26" s="296"/>
      <c r="X26" s="296"/>
      <c r="Y26" s="296"/>
      <c r="Z26" s="39"/>
    </row>
    <row r="27" spans="1:26" s="28" customFormat="1" ht="20.100000000000001" customHeight="1">
      <c r="A27" s="23"/>
      <c r="B27" s="23"/>
      <c r="C27" s="40"/>
      <c r="D27" s="185"/>
      <c r="E27" s="185"/>
      <c r="F27" s="185"/>
      <c r="G27" s="185"/>
      <c r="H27" s="185"/>
      <c r="I27" s="38"/>
      <c r="J27" s="184" t="s">
        <v>199</v>
      </c>
      <c r="K27" s="186"/>
      <c r="L27" s="186"/>
      <c r="M27" s="186"/>
      <c r="N27" s="186"/>
      <c r="O27" s="186"/>
      <c r="P27" s="186"/>
      <c r="Q27" s="41"/>
      <c r="R27" s="186"/>
      <c r="S27" s="186"/>
      <c r="T27" s="186"/>
      <c r="U27" s="186"/>
      <c r="V27" s="186"/>
      <c r="W27" s="186"/>
      <c r="X27" s="186"/>
      <c r="Y27" s="186"/>
      <c r="Z27" s="42"/>
    </row>
    <row r="28" spans="1:26" s="28" customFormat="1" ht="20.100000000000001" customHeight="1">
      <c r="A28" s="23">
        <f>IF(TRIM($I28)="", 1001, 0)</f>
        <v>1001</v>
      </c>
      <c r="B28" s="23"/>
      <c r="C28" s="36"/>
      <c r="D28" s="37">
        <v>5</v>
      </c>
      <c r="E28" s="28" t="s">
        <v>132</v>
      </c>
      <c r="I28" s="296"/>
      <c r="J28" s="296"/>
      <c r="K28" s="296"/>
      <c r="L28" s="296"/>
      <c r="M28" s="296"/>
      <c r="N28" s="296"/>
      <c r="O28" s="296"/>
      <c r="P28" s="296"/>
      <c r="Q28" s="296"/>
      <c r="R28" s="296"/>
      <c r="S28" s="296"/>
      <c r="T28" s="296"/>
      <c r="U28" s="296"/>
      <c r="V28" s="296"/>
      <c r="W28" s="296"/>
      <c r="X28" s="296"/>
      <c r="Y28" s="296"/>
      <c r="Z28" s="39"/>
    </row>
    <row r="29" spans="1:26" s="28" customFormat="1" ht="20.100000000000001" customHeight="1">
      <c r="A29" s="23"/>
      <c r="B29" s="23"/>
      <c r="C29" s="40"/>
      <c r="D29" s="185"/>
      <c r="E29" s="185"/>
      <c r="F29" s="185"/>
      <c r="G29" s="185"/>
      <c r="H29" s="185"/>
      <c r="I29" s="38"/>
      <c r="J29" s="184" t="s">
        <v>171</v>
      </c>
      <c r="K29" s="186"/>
      <c r="L29" s="186"/>
      <c r="M29" s="186"/>
      <c r="N29" s="186"/>
      <c r="O29" s="186"/>
      <c r="P29" s="186"/>
      <c r="Q29" s="186"/>
      <c r="R29" s="186"/>
      <c r="S29" s="186"/>
      <c r="T29" s="186"/>
      <c r="U29" s="186"/>
      <c r="V29" s="186"/>
      <c r="W29" s="186"/>
      <c r="X29" s="186"/>
      <c r="Y29" s="186"/>
      <c r="Z29" s="42"/>
    </row>
    <row r="30" spans="1:26" s="28" customFormat="1" ht="20.100000000000001" customHeight="1">
      <c r="A30" s="23">
        <f>IF(OR(TRIM($I30)="", NOT(OR(IFERROR(SEARCH(" ",$I30),0)&gt;0, IFERROR(SEARCH("　",$I30),0)&gt;0))), 1001, 0)</f>
        <v>1001</v>
      </c>
      <c r="B30" s="23"/>
      <c r="C30" s="36"/>
      <c r="D30" s="37">
        <v>6</v>
      </c>
      <c r="E30" s="28" t="s">
        <v>165</v>
      </c>
      <c r="I30" s="296"/>
      <c r="J30" s="296"/>
      <c r="K30" s="296"/>
      <c r="L30" s="296"/>
      <c r="M30" s="296"/>
      <c r="N30" s="296"/>
      <c r="O30" s="296"/>
      <c r="P30" s="296"/>
      <c r="Q30" s="296"/>
      <c r="R30" s="296"/>
      <c r="S30" s="296"/>
      <c r="T30" s="296"/>
      <c r="U30" s="296"/>
      <c r="V30" s="296"/>
      <c r="W30" s="296"/>
      <c r="X30" s="296"/>
      <c r="Y30" s="296"/>
      <c r="Z30" s="39"/>
    </row>
    <row r="31" spans="1:26" s="28" customFormat="1" ht="20.100000000000001" customHeight="1">
      <c r="A31" s="23"/>
      <c r="B31" s="23"/>
      <c r="C31" s="40"/>
      <c r="D31" s="185"/>
      <c r="E31" s="185"/>
      <c r="F31" s="185"/>
      <c r="G31" s="185"/>
      <c r="H31" s="185"/>
      <c r="I31" s="43"/>
      <c r="J31" s="184" t="s">
        <v>133</v>
      </c>
      <c r="K31" s="184"/>
      <c r="L31" s="184"/>
      <c r="M31" s="184"/>
      <c r="N31" s="184"/>
      <c r="O31" s="184"/>
      <c r="P31" s="184"/>
      <c r="Q31" s="184"/>
      <c r="R31" s="184"/>
      <c r="S31" s="184"/>
      <c r="T31" s="184"/>
      <c r="U31" s="184"/>
      <c r="V31" s="184"/>
      <c r="W31" s="184"/>
      <c r="X31" s="184"/>
      <c r="Y31" s="184"/>
      <c r="Z31" s="42"/>
    </row>
    <row r="32" spans="1:26" s="28" customFormat="1" ht="20.100000000000001" customHeight="1">
      <c r="A32" s="23">
        <f>IF(OR(TRIM($I32)="", NOT(OR(IFERROR(SEARCH(" ",$I32),0)&gt;0, IFERROR(SEARCH("　",$I32),0)&gt;0))), 1001, 0)</f>
        <v>1001</v>
      </c>
      <c r="B32" s="23"/>
      <c r="C32" s="36"/>
      <c r="D32" s="37">
        <v>7</v>
      </c>
      <c r="E32" s="28" t="s">
        <v>134</v>
      </c>
      <c r="I32" s="296"/>
      <c r="J32" s="296"/>
      <c r="K32" s="296"/>
      <c r="L32" s="296"/>
      <c r="M32" s="296"/>
      <c r="N32" s="296"/>
      <c r="O32" s="296"/>
      <c r="P32" s="296"/>
      <c r="Q32" s="296"/>
      <c r="R32" s="296"/>
      <c r="S32" s="296"/>
      <c r="T32" s="296"/>
      <c r="U32" s="296"/>
      <c r="V32" s="296"/>
      <c r="W32" s="296"/>
      <c r="X32" s="296"/>
      <c r="Y32" s="296"/>
      <c r="Z32" s="39"/>
    </row>
    <row r="33" spans="1:27" s="28" customFormat="1" ht="20.100000000000001" customHeight="1">
      <c r="A33" s="23"/>
      <c r="B33" s="23"/>
      <c r="C33" s="40"/>
      <c r="D33" s="185"/>
      <c r="E33" s="185"/>
      <c r="F33" s="185"/>
      <c r="G33" s="185"/>
      <c r="H33" s="185"/>
      <c r="I33" s="43"/>
      <c r="J33" s="184" t="s">
        <v>135</v>
      </c>
      <c r="K33" s="184"/>
      <c r="L33" s="184"/>
      <c r="M33" s="184"/>
      <c r="N33" s="184"/>
      <c r="O33" s="184"/>
      <c r="P33" s="184"/>
      <c r="Q33" s="184"/>
      <c r="R33" s="184"/>
      <c r="S33" s="184"/>
      <c r="T33" s="184"/>
      <c r="U33" s="184"/>
      <c r="V33" s="184"/>
      <c r="W33" s="184"/>
      <c r="X33" s="184"/>
      <c r="Y33" s="184"/>
      <c r="Z33" s="39"/>
    </row>
    <row r="34" spans="1:27" s="28" customFormat="1" ht="20.100000000000001" customHeight="1">
      <c r="A34" s="23">
        <f>IF(NOT(AND(TRIM($I34)&lt;&gt;"",ISNUMBER(VALUE(SUBSTITUTE($I34,"-",""))), IFERROR(SEARCH("-",$I34),0)&gt;0)), 1001, 0)</f>
        <v>1001</v>
      </c>
      <c r="B34" s="23"/>
      <c r="C34" s="36"/>
      <c r="D34" s="37">
        <v>8</v>
      </c>
      <c r="E34" s="28" t="s">
        <v>136</v>
      </c>
      <c r="I34" s="296"/>
      <c r="J34" s="296"/>
      <c r="K34" s="296"/>
      <c r="L34" s="296"/>
      <c r="M34" s="296"/>
      <c r="O34" s="44" t="s">
        <v>137</v>
      </c>
      <c r="P34" s="183"/>
      <c r="Q34" s="28" t="s">
        <v>138</v>
      </c>
      <c r="Y34" s="186"/>
      <c r="Z34" s="39"/>
    </row>
    <row r="35" spans="1:27" s="28" customFormat="1" ht="20.100000000000001" customHeight="1">
      <c r="A35" s="23"/>
      <c r="B35" s="23"/>
      <c r="C35" s="40"/>
      <c r="D35" s="185"/>
      <c r="E35" s="185"/>
      <c r="F35" s="185"/>
      <c r="G35" s="185"/>
      <c r="H35" s="185"/>
      <c r="I35" s="38"/>
      <c r="J35" s="184" t="s">
        <v>139</v>
      </c>
      <c r="K35" s="186"/>
      <c r="L35" s="186"/>
      <c r="M35" s="186"/>
      <c r="N35" s="186"/>
      <c r="O35" s="186"/>
      <c r="P35" s="186"/>
      <c r="Q35" s="186"/>
      <c r="R35" s="186"/>
      <c r="S35" s="186"/>
      <c r="T35" s="186"/>
      <c r="U35" s="186"/>
      <c r="V35" s="186"/>
      <c r="W35" s="186"/>
      <c r="X35" s="186"/>
      <c r="Y35" s="186"/>
      <c r="Z35" s="39"/>
    </row>
    <row r="36" spans="1:27" s="28" customFormat="1" ht="20.100000000000001" customHeight="1">
      <c r="A36" s="23">
        <f>IF(AND(TRIM($I36)&lt;&gt;"", NOT(AND(ISNUMBER(VALUE(SUBSTITUTE($I36,"-",""))), IFERROR(SEARCH("-",$I36),0)&gt;0))), 1001, 0)</f>
        <v>0</v>
      </c>
      <c r="B36" s="23"/>
      <c r="C36" s="36"/>
      <c r="D36" s="37">
        <v>9</v>
      </c>
      <c r="E36" s="28" t="s">
        <v>140</v>
      </c>
      <c r="I36" s="296"/>
      <c r="J36" s="296"/>
      <c r="K36" s="296"/>
      <c r="L36" s="296"/>
      <c r="M36" s="296"/>
      <c r="N36" s="186"/>
      <c r="O36" s="186"/>
      <c r="P36" s="186"/>
      <c r="Q36" s="186"/>
      <c r="R36" s="186"/>
      <c r="S36" s="186"/>
      <c r="T36" s="186"/>
      <c r="U36" s="186"/>
      <c r="V36" s="186"/>
      <c r="W36" s="186"/>
      <c r="X36" s="186"/>
      <c r="Y36" s="186"/>
      <c r="Z36" s="39"/>
    </row>
    <row r="37" spans="1:27" s="28" customFormat="1" ht="20.100000000000001" customHeight="1">
      <c r="A37" s="23"/>
      <c r="B37" s="23"/>
      <c r="C37" s="40"/>
      <c r="D37" s="185"/>
      <c r="E37" s="185"/>
      <c r="F37" s="185"/>
      <c r="G37" s="185"/>
      <c r="H37" s="185"/>
      <c r="I37" s="38"/>
      <c r="J37" s="184" t="s">
        <v>139</v>
      </c>
      <c r="K37" s="186"/>
      <c r="L37" s="186"/>
      <c r="M37" s="186"/>
      <c r="N37" s="186"/>
      <c r="O37" s="186"/>
      <c r="P37" s="186"/>
      <c r="Q37" s="186"/>
      <c r="R37" s="186"/>
      <c r="S37" s="186"/>
      <c r="T37" s="186"/>
      <c r="U37" s="186"/>
      <c r="V37" s="186"/>
      <c r="W37" s="186"/>
      <c r="X37" s="186"/>
      <c r="Y37" s="186"/>
      <c r="Z37" s="39"/>
    </row>
    <row r="38" spans="1:27" s="28" customFormat="1" ht="20.100000000000001" customHeight="1">
      <c r="A38" s="23">
        <f>IF(AND(TRIM($I38)&lt;&gt;"", NOT(IFERROR(SEARCH("@",$I38),0)&gt;0)), 1001, 0)</f>
        <v>0</v>
      </c>
      <c r="B38" s="23"/>
      <c r="C38" s="40"/>
      <c r="D38" s="37">
        <v>10</v>
      </c>
      <c r="E38" s="28" t="s">
        <v>141</v>
      </c>
      <c r="I38" s="296"/>
      <c r="J38" s="296"/>
      <c r="K38" s="296"/>
      <c r="L38" s="296"/>
      <c r="M38" s="296"/>
      <c r="N38" s="296"/>
      <c r="O38" s="296"/>
      <c r="P38" s="296"/>
      <c r="Q38" s="399"/>
      <c r="R38" s="296"/>
      <c r="S38" s="296"/>
      <c r="T38" s="296"/>
      <c r="U38" s="296"/>
      <c r="V38" s="296"/>
      <c r="W38" s="296"/>
      <c r="X38" s="296"/>
      <c r="Y38" s="296"/>
      <c r="Z38" s="39"/>
    </row>
    <row r="39" spans="1:27" s="28" customFormat="1" ht="20.100000000000001" customHeight="1">
      <c r="A39" s="23"/>
      <c r="B39" s="23"/>
      <c r="C39" s="40"/>
      <c r="D39" s="37"/>
      <c r="I39" s="38"/>
      <c r="J39" s="178" t="s">
        <v>236</v>
      </c>
      <c r="K39" s="45"/>
      <c r="L39" s="184"/>
      <c r="M39" s="184"/>
      <c r="N39" s="184"/>
      <c r="O39" s="184"/>
      <c r="P39" s="184"/>
      <c r="Q39" s="46"/>
      <c r="R39" s="184"/>
      <c r="S39" s="184"/>
      <c r="T39" s="184"/>
      <c r="U39" s="184"/>
      <c r="V39" s="184"/>
      <c r="W39" s="184"/>
      <c r="X39" s="184"/>
      <c r="Y39" s="184"/>
      <c r="Z39" s="185"/>
      <c r="AA39" s="47"/>
    </row>
    <row r="40" spans="1:27" s="28" customFormat="1" ht="20.100000000000001" customHeight="1">
      <c r="A40" s="23">
        <f>IF(AND($I40&lt;&gt;"一致する", $I40&lt;&gt;"一致しない"), 1001, 0)</f>
        <v>0</v>
      </c>
      <c r="B40" s="23"/>
      <c r="C40" s="36"/>
      <c r="D40" s="37">
        <v>11</v>
      </c>
      <c r="E40" s="28" t="s">
        <v>142</v>
      </c>
      <c r="I40" s="296" t="s">
        <v>143</v>
      </c>
      <c r="J40" s="296"/>
      <c r="K40" s="296"/>
      <c r="L40" s="296"/>
      <c r="M40" s="296"/>
      <c r="N40" s="185"/>
      <c r="O40" s="185"/>
      <c r="P40" s="185"/>
      <c r="Q40" s="185"/>
      <c r="R40" s="185"/>
      <c r="S40" s="185"/>
      <c r="T40" s="185"/>
      <c r="U40" s="185"/>
      <c r="V40" s="185"/>
      <c r="W40" s="185"/>
      <c r="X40" s="185"/>
      <c r="Y40" s="185"/>
      <c r="Z40" s="39"/>
      <c r="AA40" s="185"/>
    </row>
    <row r="41" spans="1:27" s="28" customFormat="1" ht="20.100000000000001" customHeight="1">
      <c r="A41" s="23"/>
      <c r="B41" s="23"/>
      <c r="C41" s="40"/>
      <c r="D41" s="185"/>
      <c r="E41" s="185"/>
      <c r="F41" s="185"/>
      <c r="G41" s="185"/>
      <c r="H41" s="185"/>
      <c r="I41" s="43"/>
      <c r="J41" s="48" t="s">
        <v>189</v>
      </c>
      <c r="K41" s="184"/>
      <c r="L41" s="184"/>
      <c r="M41" s="184"/>
      <c r="N41" s="184"/>
      <c r="O41" s="184"/>
      <c r="P41" s="184"/>
      <c r="Q41" s="184"/>
      <c r="R41" s="184"/>
      <c r="S41" s="184"/>
      <c r="T41" s="184"/>
      <c r="U41" s="184"/>
      <c r="V41" s="184"/>
      <c r="W41" s="184"/>
      <c r="X41" s="184"/>
      <c r="Y41" s="184"/>
      <c r="Z41" s="49"/>
      <c r="AA41" s="185"/>
    </row>
    <row r="42" spans="1:27" s="28" customFormat="1" ht="20.100000000000001" customHeight="1">
      <c r="A42" s="23"/>
      <c r="B42" s="23"/>
      <c r="C42" s="50"/>
      <c r="D42" s="51"/>
      <c r="E42" s="51"/>
      <c r="F42" s="51"/>
      <c r="G42" s="51"/>
      <c r="H42" s="51"/>
      <c r="I42" s="52"/>
      <c r="J42" s="52"/>
      <c r="K42" s="53"/>
      <c r="L42" s="52"/>
      <c r="M42" s="52"/>
      <c r="N42" s="52"/>
      <c r="O42" s="52"/>
      <c r="P42" s="52"/>
      <c r="Q42" s="52"/>
      <c r="R42" s="52"/>
      <c r="S42" s="52"/>
      <c r="T42" s="52"/>
      <c r="U42" s="52"/>
      <c r="V42" s="52"/>
      <c r="W42" s="52"/>
      <c r="X42" s="52"/>
      <c r="Y42" s="52"/>
      <c r="Z42" s="54"/>
    </row>
    <row r="43" spans="1:27" s="28" customFormat="1" ht="15" customHeight="1">
      <c r="A43" s="23"/>
      <c r="B43" s="23"/>
      <c r="C43" s="185"/>
      <c r="D43" s="185"/>
      <c r="E43" s="185"/>
      <c r="F43" s="185"/>
      <c r="G43" s="185"/>
      <c r="H43" s="185"/>
      <c r="I43" s="55"/>
      <c r="J43" s="56"/>
      <c r="K43" s="56"/>
      <c r="L43" s="56"/>
      <c r="M43" s="56"/>
      <c r="N43" s="56"/>
      <c r="O43" s="56"/>
      <c r="P43" s="56"/>
      <c r="Q43" s="56"/>
      <c r="R43" s="56"/>
      <c r="S43" s="56"/>
      <c r="T43" s="56"/>
      <c r="U43" s="56"/>
      <c r="V43" s="56"/>
      <c r="W43" s="56"/>
      <c r="X43" s="56"/>
      <c r="Y43" s="56"/>
      <c r="Z43" s="185"/>
    </row>
    <row r="44" spans="1:27" s="28" customFormat="1" ht="15.75" hidden="1" customHeight="1">
      <c r="A44" s="23"/>
      <c r="B44" s="23"/>
      <c r="C44" s="185"/>
      <c r="D44" s="185"/>
      <c r="E44" s="185"/>
      <c r="F44" s="185"/>
      <c r="G44" s="185"/>
      <c r="H44" s="185"/>
      <c r="I44" s="56"/>
      <c r="J44" s="185"/>
      <c r="K44" s="185"/>
      <c r="L44" s="185"/>
      <c r="M44" s="185"/>
      <c r="N44" s="185"/>
      <c r="O44" s="185"/>
      <c r="P44" s="185"/>
      <c r="Q44" s="185"/>
      <c r="R44" s="185"/>
      <c r="S44" s="185"/>
      <c r="T44" s="185"/>
      <c r="U44" s="185"/>
      <c r="V44" s="185"/>
      <c r="W44" s="185"/>
      <c r="X44" s="185"/>
      <c r="Y44" s="185"/>
      <c r="Z44" s="185"/>
    </row>
    <row r="45" spans="1:27" s="28" customFormat="1" ht="15.75" hidden="1" customHeight="1">
      <c r="A45" s="23"/>
      <c r="B45" s="23"/>
      <c r="C45" s="185"/>
      <c r="D45" s="185"/>
      <c r="E45" s="185"/>
      <c r="F45" s="185"/>
      <c r="G45" s="185"/>
      <c r="H45" s="185"/>
      <c r="I45" s="56"/>
      <c r="J45" s="185"/>
      <c r="K45" s="185"/>
      <c r="L45" s="185"/>
      <c r="M45" s="185"/>
      <c r="N45" s="185"/>
      <c r="O45" s="185"/>
      <c r="P45" s="185"/>
      <c r="Q45" s="185"/>
      <c r="R45" s="185"/>
      <c r="S45" s="185"/>
      <c r="T45" s="185"/>
      <c r="U45" s="185"/>
      <c r="V45" s="185"/>
      <c r="W45" s="185"/>
      <c r="X45" s="185"/>
      <c r="Y45" s="185"/>
      <c r="Z45" s="185"/>
    </row>
    <row r="46" spans="1:27" s="28" customFormat="1" ht="15.75" hidden="1" customHeight="1">
      <c r="A46" s="23"/>
      <c r="B46" s="23"/>
      <c r="C46" s="185"/>
      <c r="D46" s="185"/>
      <c r="E46" s="185"/>
      <c r="F46" s="185"/>
      <c r="G46" s="185"/>
      <c r="H46" s="185"/>
      <c r="I46" s="56"/>
      <c r="J46" s="185"/>
      <c r="K46" s="185"/>
      <c r="L46" s="185"/>
      <c r="M46" s="185"/>
      <c r="N46" s="185"/>
      <c r="O46" s="185"/>
      <c r="P46" s="185"/>
      <c r="Q46" s="185"/>
      <c r="R46" s="185"/>
      <c r="S46" s="185"/>
      <c r="T46" s="185"/>
      <c r="U46" s="185"/>
      <c r="V46" s="185"/>
      <c r="W46" s="185"/>
      <c r="X46" s="185"/>
      <c r="Y46" s="185"/>
      <c r="Z46" s="185"/>
    </row>
    <row r="47" spans="1:27" s="28" customFormat="1" ht="15.75" hidden="1" customHeight="1">
      <c r="A47" s="23"/>
      <c r="B47" s="23"/>
      <c r="C47" s="185"/>
      <c r="D47" s="185"/>
      <c r="E47" s="185"/>
      <c r="F47" s="185"/>
      <c r="G47" s="185"/>
      <c r="H47" s="185"/>
      <c r="I47" s="56"/>
      <c r="J47" s="185"/>
      <c r="K47" s="185"/>
      <c r="L47" s="185"/>
      <c r="M47" s="185"/>
      <c r="N47" s="185"/>
      <c r="O47" s="185"/>
      <c r="P47" s="185"/>
      <c r="Q47" s="185"/>
      <c r="R47" s="185"/>
      <c r="S47" s="185"/>
      <c r="T47" s="185"/>
      <c r="U47" s="185"/>
      <c r="V47" s="185"/>
      <c r="W47" s="185"/>
      <c r="X47" s="185"/>
      <c r="Y47" s="185"/>
      <c r="Z47" s="185"/>
    </row>
    <row r="48" spans="1:27" s="28" customFormat="1" ht="15.75" hidden="1" customHeight="1">
      <c r="A48" s="23"/>
      <c r="B48" s="23"/>
      <c r="C48" s="185"/>
      <c r="D48" s="185"/>
      <c r="E48" s="185"/>
      <c r="F48" s="185"/>
      <c r="G48" s="185"/>
      <c r="H48" s="185"/>
      <c r="I48" s="56"/>
      <c r="J48" s="185"/>
      <c r="K48" s="185"/>
      <c r="L48" s="185"/>
      <c r="M48" s="185"/>
      <c r="N48" s="185"/>
      <c r="O48" s="185"/>
      <c r="P48" s="185"/>
      <c r="Q48" s="185"/>
      <c r="R48" s="185"/>
      <c r="S48" s="185"/>
      <c r="T48" s="185"/>
      <c r="U48" s="185"/>
      <c r="V48" s="185"/>
      <c r="W48" s="185"/>
      <c r="X48" s="185"/>
      <c r="Y48" s="185"/>
      <c r="Z48" s="185"/>
    </row>
    <row r="49" spans="1:26" s="28" customFormat="1" ht="15.75" hidden="1" customHeight="1">
      <c r="A49" s="23"/>
      <c r="B49" s="23"/>
      <c r="C49" s="185"/>
      <c r="D49" s="185"/>
      <c r="E49" s="185"/>
      <c r="F49" s="185"/>
      <c r="G49" s="185"/>
      <c r="H49" s="185"/>
      <c r="I49" s="56"/>
      <c r="J49" s="185"/>
      <c r="K49" s="185"/>
      <c r="L49" s="185"/>
      <c r="M49" s="185"/>
      <c r="N49" s="185"/>
      <c r="O49" s="185"/>
      <c r="P49" s="185"/>
      <c r="Q49" s="185"/>
      <c r="R49" s="185"/>
      <c r="S49" s="185"/>
      <c r="T49" s="185"/>
      <c r="U49" s="185"/>
      <c r="V49" s="185"/>
      <c r="W49" s="185"/>
      <c r="X49" s="185"/>
      <c r="Y49" s="185"/>
      <c r="Z49" s="185"/>
    </row>
    <row r="50" spans="1:26" s="28" customFormat="1" ht="15.75" hidden="1" customHeight="1">
      <c r="A50" s="23"/>
      <c r="B50" s="23"/>
      <c r="C50" s="185"/>
      <c r="D50" s="185"/>
      <c r="E50" s="185"/>
      <c r="F50" s="185"/>
      <c r="G50" s="185"/>
      <c r="H50" s="185"/>
      <c r="I50" s="56"/>
      <c r="J50" s="185"/>
      <c r="K50" s="185"/>
      <c r="L50" s="185"/>
      <c r="M50" s="185"/>
      <c r="N50" s="185"/>
      <c r="O50" s="185"/>
      <c r="P50" s="185"/>
      <c r="Q50" s="185"/>
      <c r="R50" s="185"/>
      <c r="S50" s="185"/>
      <c r="T50" s="185"/>
      <c r="U50" s="185"/>
      <c r="V50" s="185"/>
      <c r="W50" s="185"/>
      <c r="X50" s="185"/>
      <c r="Y50" s="185"/>
      <c r="Z50" s="185"/>
    </row>
    <row r="51" spans="1:26" s="28" customFormat="1" ht="15.75" hidden="1" customHeight="1">
      <c r="A51" s="23"/>
      <c r="B51" s="23"/>
      <c r="C51" s="185"/>
      <c r="D51" s="185"/>
      <c r="E51" s="185"/>
      <c r="F51" s="185"/>
      <c r="G51" s="185"/>
      <c r="H51" s="185"/>
      <c r="I51" s="56"/>
      <c r="J51" s="185"/>
      <c r="K51" s="185"/>
      <c r="L51" s="185"/>
      <c r="M51" s="185"/>
      <c r="N51" s="185"/>
      <c r="O51" s="185"/>
      <c r="P51" s="185"/>
      <c r="Q51" s="185"/>
      <c r="R51" s="185"/>
      <c r="S51" s="185"/>
      <c r="T51" s="185"/>
      <c r="U51" s="185"/>
      <c r="V51" s="185"/>
      <c r="W51" s="185"/>
      <c r="X51" s="185"/>
      <c r="Y51" s="185"/>
      <c r="Z51" s="185"/>
    </row>
    <row r="52" spans="1:26" s="28" customFormat="1" ht="15.75" hidden="1" customHeight="1">
      <c r="A52" s="23"/>
      <c r="B52" s="23"/>
      <c r="C52" s="185"/>
      <c r="D52" s="185"/>
      <c r="E52" s="185"/>
      <c r="F52" s="185"/>
      <c r="G52" s="185"/>
      <c r="H52" s="185"/>
      <c r="I52" s="56"/>
      <c r="J52" s="185"/>
      <c r="K52" s="185"/>
      <c r="L52" s="185"/>
      <c r="M52" s="185"/>
      <c r="N52" s="185"/>
      <c r="O52" s="185"/>
      <c r="P52" s="185"/>
      <c r="Q52" s="185"/>
      <c r="R52" s="185"/>
      <c r="S52" s="185"/>
      <c r="T52" s="185"/>
      <c r="U52" s="185"/>
      <c r="V52" s="185"/>
      <c r="W52" s="185"/>
      <c r="X52" s="185"/>
      <c r="Y52" s="185"/>
      <c r="Z52" s="185"/>
    </row>
    <row r="53" spans="1:26" s="28" customFormat="1" ht="15.75" hidden="1" customHeight="1">
      <c r="A53" s="23"/>
      <c r="B53" s="23"/>
      <c r="C53" s="185"/>
      <c r="D53" s="185"/>
      <c r="E53" s="185"/>
      <c r="F53" s="185"/>
      <c r="G53" s="185"/>
      <c r="H53" s="185"/>
      <c r="I53" s="56"/>
      <c r="J53" s="185"/>
      <c r="K53" s="185"/>
      <c r="L53" s="185"/>
      <c r="M53" s="185"/>
      <c r="N53" s="185"/>
      <c r="O53" s="185"/>
      <c r="P53" s="185"/>
      <c r="Q53" s="185"/>
      <c r="R53" s="185"/>
      <c r="S53" s="185"/>
      <c r="T53" s="185"/>
      <c r="U53" s="185"/>
      <c r="V53" s="185"/>
      <c r="W53" s="185"/>
      <c r="X53" s="185"/>
      <c r="Y53" s="185"/>
      <c r="Z53" s="185"/>
    </row>
    <row r="54" spans="1:26" s="28" customFormat="1" ht="15.75" hidden="1" customHeight="1">
      <c r="A54" s="23"/>
      <c r="B54" s="23"/>
      <c r="C54" s="185"/>
      <c r="D54" s="185"/>
      <c r="E54" s="185"/>
      <c r="F54" s="185"/>
      <c r="G54" s="185"/>
      <c r="H54" s="185"/>
      <c r="I54" s="56"/>
      <c r="J54" s="185"/>
      <c r="K54" s="185"/>
      <c r="L54" s="185"/>
      <c r="M54" s="185"/>
      <c r="N54" s="185"/>
      <c r="O54" s="185"/>
      <c r="P54" s="185"/>
      <c r="Q54" s="185"/>
      <c r="R54" s="185"/>
      <c r="S54" s="185"/>
      <c r="T54" s="185"/>
      <c r="U54" s="185"/>
      <c r="V54" s="185"/>
      <c r="W54" s="185"/>
      <c r="X54" s="185"/>
      <c r="Y54" s="185"/>
      <c r="Z54" s="185"/>
    </row>
    <row r="55" spans="1:26" s="28" customFormat="1" ht="15.75" hidden="1" customHeight="1">
      <c r="A55" s="23"/>
      <c r="B55" s="23"/>
      <c r="C55" s="185"/>
      <c r="D55" s="185"/>
      <c r="E55" s="185"/>
      <c r="F55" s="185"/>
      <c r="G55" s="185"/>
      <c r="H55" s="185"/>
      <c r="I55" s="56"/>
      <c r="J55" s="185"/>
      <c r="K55" s="185"/>
      <c r="L55" s="185"/>
      <c r="M55" s="185"/>
      <c r="N55" s="185"/>
      <c r="O55" s="185"/>
      <c r="P55" s="185"/>
      <c r="Q55" s="185"/>
      <c r="R55" s="185"/>
      <c r="S55" s="185"/>
      <c r="T55" s="185"/>
      <c r="U55" s="185"/>
      <c r="V55" s="185"/>
      <c r="W55" s="185"/>
      <c r="X55" s="185"/>
      <c r="Y55" s="185"/>
      <c r="Z55" s="185"/>
    </row>
    <row r="56" spans="1:26" s="28" customFormat="1" ht="15.75" hidden="1" customHeight="1">
      <c r="A56" s="23"/>
      <c r="B56" s="23"/>
      <c r="C56" s="185"/>
      <c r="D56" s="185"/>
      <c r="E56" s="185"/>
      <c r="F56" s="185"/>
      <c r="G56" s="185"/>
      <c r="H56" s="185"/>
      <c r="I56" s="56"/>
      <c r="J56" s="185"/>
      <c r="K56" s="185"/>
      <c r="L56" s="185"/>
      <c r="M56" s="185"/>
      <c r="N56" s="185"/>
      <c r="O56" s="185"/>
      <c r="P56" s="185"/>
      <c r="Q56" s="185"/>
      <c r="R56" s="185"/>
      <c r="S56" s="185"/>
      <c r="T56" s="185"/>
      <c r="U56" s="185"/>
      <c r="V56" s="185"/>
      <c r="W56" s="185"/>
      <c r="X56" s="185"/>
      <c r="Y56" s="185"/>
      <c r="Z56" s="185"/>
    </row>
    <row r="57" spans="1:26" s="28" customFormat="1" ht="15.75" hidden="1" customHeight="1">
      <c r="A57" s="23"/>
      <c r="B57" s="23"/>
      <c r="C57" s="185"/>
      <c r="D57" s="185"/>
      <c r="E57" s="185"/>
      <c r="F57" s="185"/>
      <c r="G57" s="185"/>
      <c r="H57" s="185"/>
      <c r="I57" s="56"/>
      <c r="J57" s="185"/>
      <c r="K57" s="185"/>
      <c r="L57" s="185"/>
      <c r="M57" s="185"/>
      <c r="N57" s="185"/>
      <c r="O57" s="185"/>
      <c r="P57" s="185"/>
      <c r="Q57" s="185"/>
      <c r="R57" s="185"/>
      <c r="S57" s="185"/>
      <c r="T57" s="185"/>
      <c r="U57" s="185"/>
      <c r="V57" s="185"/>
      <c r="W57" s="185"/>
      <c r="X57" s="185"/>
      <c r="Y57" s="185"/>
      <c r="Z57" s="185"/>
    </row>
    <row r="58" spans="1:26" s="28" customFormat="1" ht="15.75" hidden="1" customHeight="1">
      <c r="A58" s="23"/>
      <c r="B58" s="23"/>
      <c r="C58" s="185"/>
      <c r="D58" s="185"/>
      <c r="E58" s="185"/>
      <c r="F58" s="185"/>
      <c r="G58" s="185"/>
      <c r="H58" s="185"/>
      <c r="I58" s="56"/>
      <c r="J58" s="185"/>
      <c r="K58" s="185"/>
      <c r="L58" s="185"/>
      <c r="M58" s="185"/>
      <c r="N58" s="185"/>
      <c r="O58" s="185"/>
      <c r="P58" s="185"/>
      <c r="Q58" s="185"/>
      <c r="R58" s="185"/>
      <c r="S58" s="185"/>
      <c r="T58" s="185"/>
      <c r="U58" s="185"/>
      <c r="V58" s="185"/>
      <c r="W58" s="185"/>
      <c r="X58" s="185"/>
      <c r="Y58" s="185"/>
      <c r="Z58" s="185"/>
    </row>
    <row r="59" spans="1:26" s="28" customFormat="1" ht="15" customHeight="1">
      <c r="A59" s="23"/>
      <c r="B59" s="23"/>
      <c r="C59" s="185"/>
      <c r="D59" s="185"/>
      <c r="E59" s="185"/>
      <c r="F59" s="185"/>
      <c r="G59" s="185"/>
      <c r="H59" s="185"/>
      <c r="I59" s="56"/>
      <c r="J59" s="185"/>
      <c r="K59" s="185"/>
      <c r="L59" s="185"/>
      <c r="M59" s="185"/>
      <c r="N59" s="185"/>
      <c r="O59" s="185"/>
      <c r="P59" s="185"/>
      <c r="Q59" s="185"/>
      <c r="R59" s="185"/>
      <c r="S59" s="185"/>
      <c r="T59" s="185"/>
      <c r="U59" s="185"/>
      <c r="V59" s="185"/>
      <c r="W59" s="185"/>
      <c r="X59" s="185"/>
      <c r="Y59" s="185"/>
      <c r="Z59" s="185"/>
    </row>
    <row r="60" spans="1:26" s="28" customFormat="1" ht="20.100000000000001" customHeight="1">
      <c r="A60" s="23"/>
      <c r="B60" s="23"/>
      <c r="C60" s="388" t="s">
        <v>144</v>
      </c>
      <c r="D60" s="389"/>
      <c r="E60" s="389"/>
      <c r="F60" s="389"/>
      <c r="G60" s="389"/>
      <c r="H60" s="390"/>
      <c r="I60" s="57"/>
    </row>
    <row r="61" spans="1:26" s="28" customFormat="1" ht="15" customHeight="1">
      <c r="A61" s="23"/>
      <c r="B61" s="23"/>
      <c r="C61" s="32"/>
      <c r="D61" s="33"/>
      <c r="E61" s="33"/>
      <c r="F61" s="33"/>
      <c r="G61" s="33"/>
      <c r="H61" s="33"/>
      <c r="I61" s="34"/>
      <c r="J61" s="34"/>
      <c r="K61" s="34"/>
      <c r="L61" s="34"/>
      <c r="M61" s="34"/>
      <c r="N61" s="34"/>
      <c r="O61" s="34"/>
      <c r="P61" s="34"/>
      <c r="Q61" s="34"/>
      <c r="R61" s="34"/>
      <c r="S61" s="34"/>
      <c r="T61" s="34"/>
      <c r="U61" s="34"/>
      <c r="V61" s="34"/>
      <c r="W61" s="34"/>
      <c r="X61" s="34"/>
      <c r="Y61" s="34"/>
      <c r="Z61" s="35"/>
    </row>
    <row r="62" spans="1:26" s="28" customFormat="1" ht="20.100000000000001" customHeight="1">
      <c r="A62" s="23"/>
      <c r="B62" s="23"/>
      <c r="C62" s="32"/>
      <c r="D62" s="58" t="s">
        <v>145</v>
      </c>
      <c r="E62" s="58"/>
      <c r="F62" s="58"/>
      <c r="G62" s="58"/>
      <c r="H62" s="58"/>
      <c r="I62" s="58"/>
      <c r="J62" s="58"/>
      <c r="K62" s="58"/>
      <c r="L62" s="58"/>
      <c r="M62" s="58"/>
      <c r="N62" s="58"/>
      <c r="O62" s="58"/>
      <c r="P62" s="58"/>
      <c r="Q62" s="58"/>
      <c r="R62" s="58"/>
      <c r="S62" s="58"/>
      <c r="T62" s="58"/>
      <c r="U62" s="58"/>
      <c r="V62" s="58"/>
      <c r="W62" s="58"/>
      <c r="X62" s="58"/>
      <c r="Y62" s="58"/>
      <c r="Z62" s="39"/>
    </row>
    <row r="63" spans="1:26" s="28" customFormat="1" ht="20.100000000000001" customHeight="1">
      <c r="A63" s="23">
        <f>IF(AND($I63&lt;&gt;"しない", $I63&lt;&gt;"する"), 1001, 0)</f>
        <v>1001</v>
      </c>
      <c r="B63" s="23"/>
      <c r="C63" s="36"/>
      <c r="D63" s="37">
        <v>1</v>
      </c>
      <c r="E63" s="185" t="s">
        <v>146</v>
      </c>
      <c r="F63" s="185"/>
      <c r="G63" s="185"/>
      <c r="H63" s="185"/>
      <c r="I63" s="296"/>
      <c r="J63" s="296"/>
      <c r="K63" s="296"/>
      <c r="L63" s="296"/>
      <c r="M63" s="296"/>
      <c r="N63" s="185"/>
      <c r="O63" s="185"/>
      <c r="P63" s="185"/>
      <c r="Q63" s="185"/>
      <c r="R63" s="185"/>
      <c r="S63" s="185"/>
      <c r="T63" s="185"/>
      <c r="U63" s="185"/>
      <c r="V63" s="185"/>
      <c r="W63" s="185"/>
      <c r="X63" s="185"/>
      <c r="Y63" s="185"/>
      <c r="Z63" s="39"/>
    </row>
    <row r="64" spans="1:26" s="28" customFormat="1" ht="20.100000000000001" customHeight="1">
      <c r="A64" s="23"/>
      <c r="B64" s="23"/>
      <c r="C64" s="36"/>
      <c r="D64" s="185"/>
      <c r="E64" s="185"/>
      <c r="F64" s="185"/>
      <c r="G64" s="185"/>
      <c r="H64" s="185"/>
      <c r="I64" s="43"/>
      <c r="J64" s="184" t="s">
        <v>48</v>
      </c>
      <c r="K64" s="186"/>
      <c r="L64" s="186"/>
      <c r="M64" s="186"/>
      <c r="N64" s="186"/>
      <c r="O64" s="186"/>
      <c r="P64" s="186"/>
      <c r="Q64" s="186"/>
      <c r="R64" s="186"/>
      <c r="S64" s="186"/>
      <c r="T64" s="186"/>
      <c r="U64" s="186"/>
      <c r="V64" s="186"/>
      <c r="W64" s="186"/>
      <c r="X64" s="186"/>
      <c r="Y64" s="186"/>
      <c r="Z64" s="39"/>
    </row>
    <row r="65" spans="1:26" s="28" customFormat="1" ht="20.100000000000001" hidden="1" customHeight="1">
      <c r="A65" s="23"/>
      <c r="B65" s="23"/>
      <c r="C65" s="36"/>
      <c r="D65" s="185"/>
      <c r="E65" s="185"/>
      <c r="F65" s="185"/>
      <c r="G65" s="185"/>
      <c r="H65" s="185"/>
      <c r="I65" s="43"/>
      <c r="J65" s="186"/>
      <c r="K65" s="186"/>
      <c r="L65" s="186"/>
      <c r="M65" s="186"/>
      <c r="N65" s="186"/>
      <c r="O65" s="186"/>
      <c r="P65" s="186"/>
      <c r="Q65" s="186"/>
      <c r="R65" s="186"/>
      <c r="S65" s="186"/>
      <c r="T65" s="186"/>
      <c r="U65" s="186"/>
      <c r="V65" s="186"/>
      <c r="W65" s="186"/>
      <c r="X65" s="186"/>
      <c r="Y65" s="186"/>
      <c r="Z65" s="39"/>
    </row>
    <row r="66" spans="1:26" s="28" customFormat="1" ht="20.100000000000001" hidden="1" customHeight="1">
      <c r="A66" s="23"/>
      <c r="B66" s="23"/>
      <c r="C66" s="36"/>
      <c r="D66" s="185"/>
      <c r="E66" s="185"/>
      <c r="F66" s="185"/>
      <c r="G66" s="185"/>
      <c r="H66" s="185"/>
      <c r="I66" s="43"/>
      <c r="J66" s="186"/>
      <c r="K66" s="186"/>
      <c r="L66" s="186"/>
      <c r="M66" s="186"/>
      <c r="N66" s="186"/>
      <c r="O66" s="186"/>
      <c r="P66" s="186"/>
      <c r="Q66" s="186"/>
      <c r="R66" s="186"/>
      <c r="S66" s="186"/>
      <c r="T66" s="186"/>
      <c r="U66" s="186"/>
      <c r="V66" s="186"/>
      <c r="W66" s="186"/>
      <c r="X66" s="186"/>
      <c r="Y66" s="186"/>
      <c r="Z66" s="39"/>
    </row>
    <row r="67" spans="1:26" s="28" customFormat="1" ht="20.100000000000001" hidden="1" customHeight="1">
      <c r="A67" s="23"/>
      <c r="B67" s="23"/>
      <c r="C67" s="36"/>
      <c r="D67" s="185"/>
      <c r="E67" s="185"/>
      <c r="F67" s="185"/>
      <c r="G67" s="185"/>
      <c r="H67" s="185"/>
      <c r="I67" s="43"/>
      <c r="J67" s="186"/>
      <c r="K67" s="186"/>
      <c r="L67" s="186"/>
      <c r="M67" s="186"/>
      <c r="N67" s="186"/>
      <c r="O67" s="186"/>
      <c r="P67" s="186"/>
      <c r="Q67" s="186"/>
      <c r="R67" s="186"/>
      <c r="S67" s="186"/>
      <c r="T67" s="186"/>
      <c r="U67" s="186"/>
      <c r="V67" s="186"/>
      <c r="W67" s="186"/>
      <c r="X67" s="186"/>
      <c r="Y67" s="186"/>
      <c r="Z67" s="39"/>
    </row>
    <row r="68" spans="1:26" s="28" customFormat="1" ht="20.100000000000001" hidden="1" customHeight="1">
      <c r="A68" s="23"/>
      <c r="B68" s="23"/>
      <c r="C68" s="36"/>
      <c r="D68" s="185"/>
      <c r="E68" s="185"/>
      <c r="F68" s="185"/>
      <c r="G68" s="185"/>
      <c r="H68" s="185"/>
      <c r="I68" s="43"/>
      <c r="J68" s="186"/>
      <c r="K68" s="186"/>
      <c r="L68" s="186"/>
      <c r="M68" s="186"/>
      <c r="N68" s="186"/>
      <c r="O68" s="186"/>
      <c r="P68" s="186"/>
      <c r="Q68" s="186"/>
      <c r="R68" s="186"/>
      <c r="S68" s="186"/>
      <c r="T68" s="186"/>
      <c r="U68" s="186"/>
      <c r="V68" s="186"/>
      <c r="W68" s="186"/>
      <c r="X68" s="186"/>
      <c r="Y68" s="186"/>
      <c r="Z68" s="39"/>
    </row>
    <row r="69" spans="1:26" s="28" customFormat="1" ht="20.100000000000001" customHeight="1">
      <c r="A69" s="23">
        <f>IF(OR(AND($I63="する",TRIM($I69)=""),AND($I63="しない",NOT(ISBLANK($I69)))), 1001, 0)</f>
        <v>0</v>
      </c>
      <c r="B69" s="23"/>
      <c r="C69" s="36"/>
      <c r="D69" s="37">
        <v>2</v>
      </c>
      <c r="E69" s="28" t="s">
        <v>128</v>
      </c>
      <c r="I69" s="393"/>
      <c r="J69" s="394"/>
      <c r="K69" s="394"/>
      <c r="L69" s="394"/>
      <c r="M69" s="394"/>
      <c r="N69" s="185"/>
      <c r="O69" s="185"/>
      <c r="P69" s="185"/>
      <c r="Q69" s="185"/>
      <c r="R69" s="185"/>
      <c r="S69" s="185"/>
      <c r="T69" s="185"/>
      <c r="U69" s="185"/>
      <c r="V69" s="185"/>
      <c r="W69" s="185"/>
      <c r="X69" s="185"/>
      <c r="Y69" s="185"/>
      <c r="Z69" s="39"/>
    </row>
    <row r="70" spans="1:26" s="28" customFormat="1" ht="20.100000000000001" customHeight="1">
      <c r="A70" s="23"/>
      <c r="B70" s="23"/>
      <c r="C70" s="36"/>
      <c r="D70" s="37"/>
      <c r="E70" s="185"/>
      <c r="F70" s="185"/>
      <c r="G70" s="185"/>
      <c r="H70" s="185"/>
      <c r="I70" s="38"/>
      <c r="J70" s="184" t="s">
        <v>238</v>
      </c>
      <c r="K70" s="186"/>
      <c r="L70" s="186"/>
      <c r="M70" s="186"/>
      <c r="N70" s="186"/>
      <c r="O70" s="186"/>
      <c r="P70" s="186"/>
      <c r="Q70" s="186"/>
      <c r="R70" s="186"/>
      <c r="S70" s="186"/>
      <c r="T70" s="186"/>
      <c r="U70" s="186"/>
      <c r="V70" s="186"/>
      <c r="W70" s="186"/>
      <c r="X70" s="186"/>
      <c r="Y70" s="186"/>
      <c r="Z70" s="39"/>
    </row>
    <row r="71" spans="1:26" s="28" customFormat="1" ht="20.100000000000001" customHeight="1">
      <c r="A71" s="23">
        <f>IF(OR(AND($I63="する",AND($I71&lt;&gt;"", OR(ISERROR(FIND("@"&amp;LEFT($I71,3)&amp;"@", 都道府県3))=FALSE, ISERROR(FIND("@"&amp;LEFT($I71,4)&amp;"@",都道府県4))=FALSE))=FALSE),AND($I63="しない",NOT(ISBLANK($I71)))), 1001, 0)</f>
        <v>0</v>
      </c>
      <c r="B71" s="23"/>
      <c r="C71" s="36"/>
      <c r="D71" s="37">
        <v>3</v>
      </c>
      <c r="E71" s="28" t="s">
        <v>129</v>
      </c>
      <c r="I71" s="395"/>
      <c r="J71" s="395"/>
      <c r="K71" s="395"/>
      <c r="L71" s="395"/>
      <c r="M71" s="395"/>
      <c r="N71" s="395"/>
      <c r="O71" s="395"/>
      <c r="P71" s="395"/>
      <c r="Q71" s="396"/>
      <c r="R71" s="395"/>
      <c r="S71" s="395"/>
      <c r="T71" s="395"/>
      <c r="U71" s="395"/>
      <c r="V71" s="395"/>
      <c r="W71" s="395"/>
      <c r="X71" s="395"/>
      <c r="Y71" s="395"/>
      <c r="Z71" s="39"/>
    </row>
    <row r="72" spans="1:26" s="28" customFormat="1" ht="20.100000000000001" customHeight="1">
      <c r="A72" s="23"/>
      <c r="B72" s="23"/>
      <c r="C72" s="36"/>
      <c r="D72" s="37"/>
      <c r="E72" s="185"/>
      <c r="F72" s="185"/>
      <c r="G72" s="185"/>
      <c r="H72" s="185"/>
      <c r="I72" s="38"/>
      <c r="J72" s="184" t="s">
        <v>130</v>
      </c>
      <c r="K72" s="186"/>
      <c r="L72" s="186"/>
      <c r="M72" s="186"/>
      <c r="N72" s="186"/>
      <c r="O72" s="186"/>
      <c r="P72" s="186"/>
      <c r="Q72" s="186"/>
      <c r="R72" s="186"/>
      <c r="S72" s="186"/>
      <c r="T72" s="186"/>
      <c r="U72" s="186"/>
      <c r="V72" s="186"/>
      <c r="W72" s="186"/>
      <c r="X72" s="186"/>
      <c r="Y72" s="186"/>
      <c r="Z72" s="39"/>
    </row>
    <row r="73" spans="1:26" s="28" customFormat="1" ht="20.100000000000001" customHeight="1">
      <c r="A73" s="23">
        <f>IF(OR(AND($I63="する",TRIM($I73)=""),AND($I63="しない",NOT(ISBLANK($I73)))), 1001, 0)</f>
        <v>0</v>
      </c>
      <c r="B73" s="23"/>
      <c r="C73" s="36"/>
      <c r="D73" s="37">
        <v>4</v>
      </c>
      <c r="E73" s="28" t="s">
        <v>164</v>
      </c>
      <c r="I73" s="296"/>
      <c r="J73" s="296"/>
      <c r="K73" s="296"/>
      <c r="L73" s="296"/>
      <c r="M73" s="296"/>
      <c r="N73" s="296"/>
      <c r="O73" s="296"/>
      <c r="P73" s="296"/>
      <c r="Q73" s="397"/>
      <c r="R73" s="296"/>
      <c r="S73" s="296"/>
      <c r="T73" s="296"/>
      <c r="U73" s="296"/>
      <c r="V73" s="296"/>
      <c r="W73" s="296"/>
      <c r="X73" s="296"/>
      <c r="Y73" s="296"/>
      <c r="Z73" s="39"/>
    </row>
    <row r="74" spans="1:26" s="28" customFormat="1" ht="30" customHeight="1">
      <c r="A74" s="23"/>
      <c r="B74" s="23"/>
      <c r="C74" s="40"/>
      <c r="D74" s="185"/>
      <c r="I74" s="38"/>
      <c r="J74" s="398" t="s">
        <v>147</v>
      </c>
      <c r="K74" s="398"/>
      <c r="L74" s="398"/>
      <c r="M74" s="398"/>
      <c r="N74" s="398"/>
      <c r="O74" s="398"/>
      <c r="P74" s="398"/>
      <c r="Q74" s="398"/>
      <c r="R74" s="398"/>
      <c r="S74" s="398"/>
      <c r="T74" s="398"/>
      <c r="U74" s="398"/>
      <c r="V74" s="398"/>
      <c r="W74" s="398"/>
      <c r="X74" s="398"/>
      <c r="Y74" s="398"/>
      <c r="Z74" s="39"/>
    </row>
    <row r="75" spans="1:26" s="28" customFormat="1" ht="20.100000000000001" customHeight="1">
      <c r="A75" s="23">
        <f>IF(OR(AND($I63="する",TRIM($I75)=""),AND($I63="しない",NOT(ISBLANK($I75)))), 1001, 0)</f>
        <v>0</v>
      </c>
      <c r="B75" s="23"/>
      <c r="C75" s="36"/>
      <c r="D75" s="37">
        <v>5</v>
      </c>
      <c r="E75" s="28" t="s">
        <v>131</v>
      </c>
      <c r="I75" s="296"/>
      <c r="J75" s="296"/>
      <c r="K75" s="296"/>
      <c r="L75" s="296"/>
      <c r="M75" s="296"/>
      <c r="N75" s="296"/>
      <c r="O75" s="296"/>
      <c r="P75" s="296"/>
      <c r="Q75" s="296"/>
      <c r="R75" s="296"/>
      <c r="S75" s="296"/>
      <c r="T75" s="296"/>
      <c r="U75" s="296"/>
      <c r="V75" s="296"/>
      <c r="W75" s="296"/>
      <c r="X75" s="296"/>
      <c r="Y75" s="296"/>
      <c r="Z75" s="39"/>
    </row>
    <row r="76" spans="1:26" s="28" customFormat="1" ht="30" customHeight="1">
      <c r="A76" s="23"/>
      <c r="B76" s="23"/>
      <c r="C76" s="40"/>
      <c r="D76" s="185"/>
      <c r="E76" s="185"/>
      <c r="F76" s="185"/>
      <c r="G76" s="185"/>
      <c r="H76" s="185"/>
      <c r="I76" s="38"/>
      <c r="J76" s="398" t="s">
        <v>148</v>
      </c>
      <c r="K76" s="398"/>
      <c r="L76" s="398"/>
      <c r="M76" s="398"/>
      <c r="N76" s="398"/>
      <c r="O76" s="398"/>
      <c r="P76" s="398"/>
      <c r="Q76" s="398"/>
      <c r="R76" s="398"/>
      <c r="S76" s="398"/>
      <c r="T76" s="398"/>
      <c r="U76" s="398"/>
      <c r="V76" s="398"/>
      <c r="W76" s="398"/>
      <c r="X76" s="398"/>
      <c r="Y76" s="398"/>
      <c r="Z76" s="39"/>
    </row>
    <row r="77" spans="1:26" s="28" customFormat="1" ht="20.100000000000001" customHeight="1">
      <c r="A77" s="23">
        <f>IF(OR(AND($I63="する",TRIM($I77)=""),AND($I63="しない",NOT(ISBLANK($I77)))), 1001, 0)</f>
        <v>0</v>
      </c>
      <c r="B77" s="23"/>
      <c r="C77" s="36"/>
      <c r="D77" s="37">
        <v>6</v>
      </c>
      <c r="E77" s="28" t="s">
        <v>149</v>
      </c>
      <c r="I77" s="296"/>
      <c r="J77" s="296"/>
      <c r="K77" s="296"/>
      <c r="L77" s="296"/>
      <c r="M77" s="296"/>
      <c r="N77" s="296"/>
      <c r="O77" s="296"/>
      <c r="P77" s="296"/>
      <c r="Q77" s="296"/>
      <c r="R77" s="296"/>
      <c r="S77" s="296"/>
      <c r="T77" s="296"/>
      <c r="U77" s="296"/>
      <c r="V77" s="296"/>
      <c r="W77" s="296"/>
      <c r="X77" s="296"/>
      <c r="Y77" s="296"/>
      <c r="Z77" s="39"/>
    </row>
    <row r="78" spans="1:26" s="28" customFormat="1" ht="20.100000000000001" customHeight="1">
      <c r="A78" s="23"/>
      <c r="B78" s="23"/>
      <c r="C78" s="40"/>
      <c r="D78" s="185"/>
      <c r="E78" s="185"/>
      <c r="F78" s="185"/>
      <c r="G78" s="185"/>
      <c r="H78" s="185"/>
      <c r="I78" s="38"/>
      <c r="J78" s="48" t="s">
        <v>172</v>
      </c>
      <c r="K78" s="186"/>
      <c r="L78" s="186"/>
      <c r="M78" s="186"/>
      <c r="N78" s="186"/>
      <c r="O78" s="186"/>
      <c r="P78" s="186"/>
      <c r="Q78" s="186"/>
      <c r="R78" s="186"/>
      <c r="S78" s="186"/>
      <c r="T78" s="186"/>
      <c r="U78" s="186"/>
      <c r="V78" s="186"/>
      <c r="W78" s="186"/>
      <c r="X78" s="186"/>
      <c r="Y78" s="186"/>
      <c r="Z78" s="39"/>
    </row>
    <row r="79" spans="1:26" s="28" customFormat="1" ht="20.100000000000001" customHeight="1">
      <c r="A79" s="23">
        <f>IF(OR(AND($I63="する",OR(TRIM($I79)="", NOT(OR(IFERROR(SEARCH(" ",$I79),0)&gt;0, IFERROR(SEARCH("　",$I79),0)&gt;0)))),AND($I63="しない",NOT(ISBLANK($I79)))), 1001, 0)</f>
        <v>0</v>
      </c>
      <c r="B79" s="23"/>
      <c r="C79" s="36"/>
      <c r="D79" s="37">
        <v>7</v>
      </c>
      <c r="E79" s="28" t="s">
        <v>150</v>
      </c>
      <c r="I79" s="296"/>
      <c r="J79" s="296"/>
      <c r="K79" s="296"/>
      <c r="L79" s="296"/>
      <c r="M79" s="296"/>
      <c r="N79" s="296"/>
      <c r="O79" s="296"/>
      <c r="P79" s="296"/>
      <c r="Q79" s="296"/>
      <c r="R79" s="296"/>
      <c r="S79" s="296"/>
      <c r="T79" s="296"/>
      <c r="U79" s="296"/>
      <c r="V79" s="296"/>
      <c r="W79" s="296"/>
      <c r="X79" s="296"/>
      <c r="Y79" s="296"/>
      <c r="Z79" s="39"/>
    </row>
    <row r="80" spans="1:26" s="28" customFormat="1" ht="20.100000000000001" customHeight="1">
      <c r="A80" s="23"/>
      <c r="B80" s="23"/>
      <c r="C80" s="40"/>
      <c r="D80" s="185"/>
      <c r="E80" s="59" t="s">
        <v>166</v>
      </c>
      <c r="F80" s="185"/>
      <c r="G80" s="185"/>
      <c r="H80" s="185"/>
      <c r="I80" s="43"/>
      <c r="J80" s="184" t="s">
        <v>133</v>
      </c>
      <c r="K80" s="184"/>
      <c r="L80" s="184"/>
      <c r="M80" s="184"/>
      <c r="N80" s="184"/>
      <c r="O80" s="184"/>
      <c r="P80" s="184"/>
      <c r="Q80" s="184"/>
      <c r="R80" s="184"/>
      <c r="S80" s="184"/>
      <c r="T80" s="184"/>
      <c r="U80" s="184"/>
      <c r="V80" s="184"/>
      <c r="W80" s="184"/>
      <c r="X80" s="184"/>
      <c r="Y80" s="184"/>
      <c r="Z80" s="39"/>
    </row>
    <row r="81" spans="1:27" s="28" customFormat="1" ht="20.100000000000001" customHeight="1">
      <c r="A81" s="23">
        <f>IF(OR(AND($I63="する",OR(TRIM($I81)="", NOT(OR(IFERROR(SEARCH(" ",$I81),0)&gt;0, IFERROR(SEARCH("　",$I81),0)&gt;0)))),AND($I63="しない",NOT(ISBLANK($I81)))), 1001, 0)</f>
        <v>0</v>
      </c>
      <c r="B81" s="23"/>
      <c r="C81" s="36"/>
      <c r="D81" s="37">
        <v>8</v>
      </c>
      <c r="E81" s="28" t="s">
        <v>150</v>
      </c>
      <c r="I81" s="296"/>
      <c r="J81" s="296"/>
      <c r="K81" s="296"/>
      <c r="L81" s="296"/>
      <c r="M81" s="296"/>
      <c r="N81" s="296"/>
      <c r="O81" s="296"/>
      <c r="P81" s="296"/>
      <c r="Q81" s="296"/>
      <c r="R81" s="296"/>
      <c r="S81" s="296"/>
      <c r="T81" s="296"/>
      <c r="U81" s="296"/>
      <c r="V81" s="296"/>
      <c r="W81" s="296"/>
      <c r="X81" s="296"/>
      <c r="Y81" s="296"/>
      <c r="Z81" s="39"/>
    </row>
    <row r="82" spans="1:27" s="28" customFormat="1" ht="20.100000000000001" customHeight="1">
      <c r="A82" s="23"/>
      <c r="B82" s="23"/>
      <c r="C82" s="40"/>
      <c r="D82" s="185"/>
      <c r="E82" s="185"/>
      <c r="F82" s="185"/>
      <c r="G82" s="185"/>
      <c r="H82" s="185"/>
      <c r="I82" s="43"/>
      <c r="J82" s="184" t="s">
        <v>135</v>
      </c>
      <c r="K82" s="184"/>
      <c r="L82" s="184"/>
      <c r="M82" s="184"/>
      <c r="N82" s="184"/>
      <c r="O82" s="184"/>
      <c r="P82" s="184"/>
      <c r="Q82" s="184"/>
      <c r="R82" s="184"/>
      <c r="S82" s="184"/>
      <c r="T82" s="184"/>
      <c r="U82" s="184"/>
      <c r="V82" s="184"/>
      <c r="W82" s="184"/>
      <c r="X82" s="184"/>
      <c r="Y82" s="184"/>
      <c r="Z82" s="39"/>
    </row>
    <row r="83" spans="1:27" s="28" customFormat="1" ht="20.100000000000001" customHeight="1">
      <c r="A83" s="23">
        <f>IF(OR(AND($I63="する",NOT(AND(TRIM($I83)&lt;&gt;"",ISNUMBER(VALUE(SUBSTITUTE($I83,"-",""))),IFERROR(SEARCH("-",$I83),0)&gt;0))), AND($I63="しない",NOT(ISBLANK($I83)))), 1001, 0)</f>
        <v>0</v>
      </c>
      <c r="B83" s="23"/>
      <c r="C83" s="36"/>
      <c r="D83" s="37">
        <v>9</v>
      </c>
      <c r="E83" s="28" t="s">
        <v>136</v>
      </c>
      <c r="I83" s="296"/>
      <c r="J83" s="296"/>
      <c r="K83" s="296"/>
      <c r="L83" s="296"/>
      <c r="M83" s="296"/>
      <c r="O83" s="44" t="s">
        <v>137</v>
      </c>
      <c r="P83" s="183"/>
      <c r="Q83" s="28" t="s">
        <v>138</v>
      </c>
      <c r="Y83" s="186"/>
      <c r="Z83" s="39"/>
    </row>
    <row r="84" spans="1:27" s="28" customFormat="1" ht="20.100000000000001" customHeight="1">
      <c r="A84" s="23">
        <f>IF(AND($I63="しない",NOT(ISBLANK($P83))), 1001, 0)</f>
        <v>0</v>
      </c>
      <c r="B84" s="23"/>
      <c r="C84" s="40"/>
      <c r="D84" s="185"/>
      <c r="E84" s="185"/>
      <c r="F84" s="185"/>
      <c r="G84" s="185"/>
      <c r="H84" s="185"/>
      <c r="I84" s="38"/>
      <c r="J84" s="184" t="s">
        <v>139</v>
      </c>
      <c r="K84" s="186"/>
      <c r="L84" s="186"/>
      <c r="M84" s="186"/>
      <c r="N84" s="186"/>
      <c r="O84" s="186"/>
      <c r="P84" s="186"/>
      <c r="Q84" s="186"/>
      <c r="R84" s="186"/>
      <c r="S84" s="186"/>
      <c r="T84" s="186"/>
      <c r="U84" s="186"/>
      <c r="V84" s="186"/>
      <c r="W84" s="186"/>
      <c r="X84" s="186"/>
      <c r="Y84" s="186"/>
      <c r="Z84" s="39"/>
    </row>
    <row r="85" spans="1:27" s="28" customFormat="1" ht="20.100000000000001" customHeight="1">
      <c r="A85" s="23">
        <f>IF(OR(AND($I63="する",AND(TRIM($I85)&lt;&gt;"",NOT(AND(ISNUMBER(VALUE(SUBSTITUTE($I85,"-",""))),IFERROR(SEARCH("-",$I85),0)&gt;0)))), AND($I63="しない",NOT(ISBLANK($I85)))), 1001, 0)</f>
        <v>0</v>
      </c>
      <c r="B85" s="23"/>
      <c r="C85" s="36"/>
      <c r="D85" s="37">
        <v>10</v>
      </c>
      <c r="E85" s="28" t="s">
        <v>140</v>
      </c>
      <c r="I85" s="296"/>
      <c r="J85" s="296"/>
      <c r="K85" s="296"/>
      <c r="L85" s="296"/>
      <c r="M85" s="296"/>
      <c r="N85" s="186"/>
      <c r="O85" s="186"/>
      <c r="P85" s="186"/>
      <c r="Q85" s="186"/>
      <c r="R85" s="186"/>
      <c r="S85" s="186"/>
      <c r="T85" s="186"/>
      <c r="U85" s="186"/>
      <c r="V85" s="186"/>
      <c r="W85" s="186"/>
      <c r="X85" s="186"/>
      <c r="Y85" s="186"/>
      <c r="Z85" s="39"/>
    </row>
    <row r="86" spans="1:27" s="28" customFormat="1" ht="20.100000000000001" customHeight="1">
      <c r="A86" s="23"/>
      <c r="B86" s="23"/>
      <c r="C86" s="40"/>
      <c r="D86" s="185"/>
      <c r="E86" s="185"/>
      <c r="F86" s="185"/>
      <c r="G86" s="185"/>
      <c r="H86" s="185"/>
      <c r="I86" s="38"/>
      <c r="J86" s="184" t="s">
        <v>139</v>
      </c>
      <c r="K86" s="186"/>
      <c r="L86" s="186"/>
      <c r="M86" s="186"/>
      <c r="N86" s="186"/>
      <c r="O86" s="186"/>
      <c r="P86" s="186"/>
      <c r="Q86" s="186"/>
      <c r="R86" s="186"/>
      <c r="S86" s="186"/>
      <c r="T86" s="186"/>
      <c r="U86" s="186"/>
      <c r="V86" s="186"/>
      <c r="W86" s="186"/>
      <c r="X86" s="186"/>
      <c r="Y86" s="186"/>
      <c r="Z86" s="39"/>
    </row>
    <row r="87" spans="1:27" s="28" customFormat="1" ht="20.100000000000001" customHeight="1">
      <c r="A87" s="23">
        <f>IF(OR(AND($I63="する",AND(TRIM($I87)&lt;&gt;"",NOT(IFERROR(SEARCH("@",$I87),0)&gt;0))),AND($I63="しない",NOT(ISBLANK($I87)))), 1001, 0)</f>
        <v>0</v>
      </c>
      <c r="B87" s="23"/>
      <c r="C87" s="40"/>
      <c r="D87" s="37">
        <v>11</v>
      </c>
      <c r="E87" s="28" t="s">
        <v>141</v>
      </c>
      <c r="I87" s="296"/>
      <c r="J87" s="296"/>
      <c r="K87" s="296"/>
      <c r="L87" s="296"/>
      <c r="M87" s="296"/>
      <c r="N87" s="296"/>
      <c r="O87" s="296"/>
      <c r="P87" s="296"/>
      <c r="Q87" s="399"/>
      <c r="R87" s="296"/>
      <c r="S87" s="296"/>
      <c r="T87" s="296"/>
      <c r="U87" s="296"/>
      <c r="V87" s="296"/>
      <c r="W87" s="296"/>
      <c r="X87" s="296"/>
      <c r="Y87" s="296"/>
      <c r="Z87" s="39"/>
    </row>
    <row r="88" spans="1:27" s="28" customFormat="1" ht="20.100000000000001" customHeight="1">
      <c r="A88" s="23"/>
      <c r="B88" s="23"/>
      <c r="C88" s="40"/>
      <c r="D88" s="37"/>
      <c r="I88" s="38"/>
      <c r="J88" s="178" t="s">
        <v>236</v>
      </c>
      <c r="K88" s="60"/>
      <c r="L88" s="186"/>
      <c r="M88" s="186"/>
      <c r="N88" s="186"/>
      <c r="O88" s="186"/>
      <c r="P88" s="186"/>
      <c r="Q88" s="61"/>
      <c r="R88" s="186"/>
      <c r="S88" s="186"/>
      <c r="T88" s="186"/>
      <c r="U88" s="186"/>
      <c r="V88" s="186"/>
      <c r="W88" s="186"/>
      <c r="X88" s="186"/>
      <c r="Y88" s="186"/>
      <c r="Z88" s="185"/>
      <c r="AA88" s="47"/>
    </row>
    <row r="89" spans="1:27" s="28" customFormat="1" ht="20.100000000000001" customHeight="1">
      <c r="A89" s="23"/>
      <c r="B89" s="23"/>
      <c r="C89" s="50"/>
      <c r="D89" s="51"/>
      <c r="E89" s="51"/>
      <c r="F89" s="51"/>
      <c r="G89" s="51"/>
      <c r="H89" s="51"/>
      <c r="I89" s="62"/>
      <c r="J89" s="63"/>
      <c r="K89" s="64"/>
      <c r="L89" s="63"/>
      <c r="M89" s="63"/>
      <c r="N89" s="63"/>
      <c r="O89" s="63"/>
      <c r="P89" s="63"/>
      <c r="Q89" s="65"/>
      <c r="R89" s="63"/>
      <c r="S89" s="63"/>
      <c r="T89" s="63"/>
      <c r="U89" s="63"/>
      <c r="V89" s="63"/>
      <c r="W89" s="63"/>
      <c r="X89" s="63"/>
      <c r="Y89" s="63"/>
      <c r="Z89" s="51"/>
      <c r="AA89" s="47"/>
    </row>
    <row r="90" spans="1:27" s="28" customFormat="1" ht="20.100000000000001" customHeight="1">
      <c r="A90" s="23"/>
      <c r="B90" s="23"/>
      <c r="C90" s="185"/>
      <c r="D90" s="185"/>
      <c r="E90" s="185"/>
      <c r="F90" s="185"/>
      <c r="G90" s="185"/>
      <c r="H90" s="185"/>
      <c r="I90" s="55"/>
      <c r="J90" s="185"/>
      <c r="K90" s="66"/>
      <c r="L90" s="185"/>
      <c r="M90" s="185"/>
      <c r="N90" s="185"/>
      <c r="O90" s="185"/>
      <c r="P90" s="185"/>
      <c r="Q90" s="185"/>
      <c r="R90" s="185"/>
      <c r="S90" s="185"/>
      <c r="T90" s="185"/>
      <c r="U90" s="185"/>
      <c r="V90" s="185"/>
      <c r="W90" s="185"/>
      <c r="X90" s="185"/>
      <c r="Y90" s="185"/>
      <c r="Z90" s="185"/>
    </row>
    <row r="91" spans="1:27" s="28" customFormat="1" ht="15.75" hidden="1" customHeight="1">
      <c r="A91" s="23"/>
      <c r="B91" s="23"/>
      <c r="C91" s="185"/>
      <c r="D91" s="185"/>
      <c r="E91" s="185"/>
      <c r="F91" s="185"/>
      <c r="G91" s="185"/>
      <c r="H91" s="185"/>
      <c r="I91" s="55"/>
      <c r="J91" s="185"/>
      <c r="K91" s="66"/>
      <c r="L91" s="185"/>
      <c r="M91" s="185"/>
      <c r="N91" s="185"/>
      <c r="O91" s="185"/>
      <c r="P91" s="185"/>
      <c r="Q91" s="185"/>
      <c r="R91" s="185"/>
      <c r="S91" s="185"/>
      <c r="T91" s="185"/>
      <c r="U91" s="185"/>
      <c r="V91" s="185"/>
      <c r="W91" s="185"/>
      <c r="X91" s="185"/>
      <c r="Y91" s="185"/>
      <c r="Z91" s="185"/>
    </row>
    <row r="92" spans="1:27" s="28" customFormat="1" ht="15.75" hidden="1" customHeight="1">
      <c r="A92" s="23"/>
      <c r="B92" s="23"/>
      <c r="C92" s="185"/>
      <c r="D92" s="185"/>
      <c r="E92" s="185"/>
      <c r="F92" s="185"/>
      <c r="G92" s="185"/>
      <c r="H92" s="185"/>
      <c r="I92" s="55"/>
      <c r="J92" s="185"/>
      <c r="K92" s="66"/>
      <c r="L92" s="185"/>
      <c r="M92" s="185"/>
      <c r="N92" s="185"/>
      <c r="O92" s="185"/>
      <c r="P92" s="185"/>
      <c r="Q92" s="185"/>
      <c r="R92" s="185"/>
      <c r="S92" s="185"/>
      <c r="T92" s="185"/>
      <c r="U92" s="185"/>
      <c r="V92" s="185"/>
      <c r="W92" s="185"/>
      <c r="X92" s="185"/>
      <c r="Y92" s="185"/>
      <c r="Z92" s="185"/>
    </row>
    <row r="93" spans="1:27" s="28" customFormat="1" ht="15.75" hidden="1" customHeight="1">
      <c r="A93" s="23"/>
      <c r="B93" s="23"/>
      <c r="C93" s="185"/>
      <c r="D93" s="185"/>
      <c r="E93" s="185"/>
      <c r="F93" s="185"/>
      <c r="G93" s="185"/>
      <c r="H93" s="185"/>
      <c r="I93" s="55"/>
      <c r="J93" s="185"/>
      <c r="K93" s="66"/>
      <c r="L93" s="185"/>
      <c r="M93" s="185"/>
      <c r="N93" s="185"/>
      <c r="O93" s="185"/>
      <c r="P93" s="185"/>
      <c r="Q93" s="185"/>
      <c r="R93" s="185"/>
      <c r="S93" s="185"/>
      <c r="T93" s="185"/>
      <c r="U93" s="185"/>
      <c r="V93" s="185"/>
      <c r="W93" s="185"/>
      <c r="X93" s="185"/>
      <c r="Y93" s="185"/>
      <c r="Z93" s="185"/>
    </row>
    <row r="94" spans="1:27" s="28" customFormat="1" ht="15.75" hidden="1" customHeight="1">
      <c r="A94" s="23"/>
      <c r="B94" s="23"/>
      <c r="C94" s="185"/>
      <c r="D94" s="185"/>
      <c r="E94" s="185"/>
      <c r="F94" s="185"/>
      <c r="G94" s="185"/>
      <c r="H94" s="185"/>
      <c r="I94" s="55"/>
      <c r="J94" s="185"/>
      <c r="K94" s="66"/>
      <c r="L94" s="185"/>
      <c r="M94" s="185"/>
      <c r="N94" s="185"/>
      <c r="O94" s="185"/>
      <c r="P94" s="185"/>
      <c r="Q94" s="185"/>
      <c r="R94" s="185"/>
      <c r="S94" s="185"/>
      <c r="T94" s="185"/>
      <c r="U94" s="185"/>
      <c r="V94" s="185"/>
      <c r="W94" s="185"/>
      <c r="X94" s="185"/>
      <c r="Y94" s="185"/>
      <c r="Z94" s="185"/>
    </row>
    <row r="95" spans="1:27" s="28" customFormat="1" ht="15.75" hidden="1" customHeight="1">
      <c r="A95" s="23"/>
      <c r="B95" s="23"/>
      <c r="C95" s="185"/>
      <c r="D95" s="185"/>
      <c r="E95" s="185"/>
      <c r="F95" s="185"/>
      <c r="G95" s="185"/>
      <c r="H95" s="185"/>
      <c r="I95" s="55"/>
      <c r="J95" s="185"/>
      <c r="K95" s="66"/>
      <c r="L95" s="185"/>
      <c r="M95" s="185"/>
      <c r="N95" s="185"/>
      <c r="O95" s="185"/>
      <c r="P95" s="185"/>
      <c r="Q95" s="185"/>
      <c r="R95" s="185"/>
      <c r="S95" s="185"/>
      <c r="T95" s="185"/>
      <c r="U95" s="185"/>
      <c r="V95" s="185"/>
      <c r="W95" s="185"/>
      <c r="X95" s="185"/>
      <c r="Y95" s="185"/>
      <c r="Z95" s="185"/>
    </row>
    <row r="96" spans="1:27" s="28" customFormat="1" ht="15.75" hidden="1" customHeight="1">
      <c r="A96" s="23"/>
      <c r="B96" s="23"/>
      <c r="C96" s="185"/>
      <c r="D96" s="185"/>
      <c r="E96" s="185"/>
      <c r="F96" s="185"/>
      <c r="G96" s="185"/>
      <c r="H96" s="185"/>
      <c r="I96" s="55"/>
      <c r="J96" s="185"/>
      <c r="K96" s="66"/>
      <c r="L96" s="185"/>
      <c r="M96" s="185"/>
      <c r="N96" s="185"/>
      <c r="O96" s="185"/>
      <c r="P96" s="185"/>
      <c r="Q96" s="185"/>
      <c r="R96" s="185"/>
      <c r="S96" s="185"/>
      <c r="T96" s="185"/>
      <c r="U96" s="185"/>
      <c r="V96" s="185"/>
      <c r="W96" s="185"/>
      <c r="X96" s="185"/>
      <c r="Y96" s="185"/>
      <c r="Z96" s="185"/>
    </row>
    <row r="97" spans="1:26" s="28" customFormat="1" ht="15.75" hidden="1" customHeight="1">
      <c r="A97" s="23"/>
      <c r="B97" s="23"/>
      <c r="C97" s="185"/>
      <c r="D97" s="185"/>
      <c r="E97" s="185"/>
      <c r="F97" s="185"/>
      <c r="G97" s="185"/>
      <c r="H97" s="185"/>
      <c r="I97" s="55"/>
      <c r="J97" s="185"/>
      <c r="K97" s="66"/>
      <c r="L97" s="185"/>
      <c r="M97" s="185"/>
      <c r="N97" s="185"/>
      <c r="O97" s="185"/>
      <c r="P97" s="185"/>
      <c r="Q97" s="185"/>
      <c r="R97" s="185"/>
      <c r="S97" s="185"/>
      <c r="T97" s="185"/>
      <c r="U97" s="185"/>
      <c r="V97" s="185"/>
      <c r="W97" s="185"/>
      <c r="X97" s="185"/>
      <c r="Y97" s="185"/>
      <c r="Z97" s="185"/>
    </row>
    <row r="98" spans="1:26" s="28" customFormat="1" ht="15.75" hidden="1" customHeight="1">
      <c r="A98" s="23"/>
      <c r="B98" s="23"/>
      <c r="C98" s="185"/>
      <c r="D98" s="185"/>
      <c r="E98" s="185"/>
      <c r="F98" s="185"/>
      <c r="G98" s="185"/>
      <c r="H98" s="185"/>
      <c r="I98" s="55"/>
      <c r="J98" s="185"/>
      <c r="K98" s="66"/>
      <c r="L98" s="185"/>
      <c r="M98" s="185"/>
      <c r="N98" s="185"/>
      <c r="O98" s="185"/>
      <c r="P98" s="185"/>
      <c r="Q98" s="185"/>
      <c r="R98" s="185"/>
      <c r="S98" s="185"/>
      <c r="T98" s="185"/>
      <c r="U98" s="185"/>
      <c r="V98" s="185"/>
      <c r="W98" s="185"/>
      <c r="X98" s="185"/>
      <c r="Y98" s="185"/>
      <c r="Z98" s="185"/>
    </row>
    <row r="99" spans="1:26" s="28" customFormat="1" ht="15.75" hidden="1" customHeight="1">
      <c r="A99" s="23"/>
      <c r="B99" s="23"/>
      <c r="C99" s="185"/>
      <c r="D99" s="185"/>
      <c r="E99" s="185"/>
      <c r="F99" s="185"/>
      <c r="G99" s="185"/>
      <c r="H99" s="185"/>
      <c r="I99" s="55"/>
      <c r="J99" s="185"/>
      <c r="K99" s="66"/>
      <c r="L99" s="185"/>
      <c r="M99" s="185"/>
      <c r="N99" s="185"/>
      <c r="O99" s="185"/>
      <c r="P99" s="185"/>
      <c r="Q99" s="185"/>
      <c r="R99" s="185"/>
      <c r="S99" s="185"/>
      <c r="T99" s="185"/>
      <c r="U99" s="185"/>
      <c r="V99" s="185"/>
      <c r="W99" s="185"/>
      <c r="X99" s="185"/>
      <c r="Y99" s="185"/>
      <c r="Z99" s="185"/>
    </row>
    <row r="100" spans="1:26" s="28" customFormat="1" ht="15.75" hidden="1" customHeight="1">
      <c r="A100" s="23"/>
      <c r="B100" s="23"/>
      <c r="C100" s="185"/>
      <c r="D100" s="185"/>
      <c r="E100" s="185"/>
      <c r="F100" s="185"/>
      <c r="G100" s="185"/>
      <c r="H100" s="185"/>
      <c r="I100" s="55"/>
      <c r="J100" s="185"/>
      <c r="K100" s="66"/>
      <c r="L100" s="185"/>
      <c r="M100" s="185"/>
      <c r="N100" s="185"/>
      <c r="O100" s="185"/>
      <c r="P100" s="185"/>
      <c r="Q100" s="185"/>
      <c r="R100" s="185"/>
      <c r="S100" s="185"/>
      <c r="T100" s="185"/>
      <c r="U100" s="185"/>
      <c r="V100" s="185"/>
      <c r="W100" s="185"/>
      <c r="X100" s="185"/>
      <c r="Y100" s="185"/>
      <c r="Z100" s="185"/>
    </row>
    <row r="101" spans="1:26" s="28" customFormat="1" ht="15.75" hidden="1" customHeight="1">
      <c r="A101" s="23"/>
      <c r="B101" s="23"/>
      <c r="C101" s="185"/>
      <c r="D101" s="185"/>
      <c r="E101" s="185"/>
      <c r="F101" s="185"/>
      <c r="G101" s="185"/>
      <c r="H101" s="185"/>
      <c r="I101" s="55"/>
      <c r="J101" s="185"/>
      <c r="K101" s="66"/>
      <c r="L101" s="185"/>
      <c r="M101" s="185"/>
      <c r="N101" s="185"/>
      <c r="O101" s="185"/>
      <c r="P101" s="185"/>
      <c r="Q101" s="185"/>
      <c r="R101" s="185"/>
      <c r="S101" s="185"/>
      <c r="T101" s="185"/>
      <c r="U101" s="185"/>
      <c r="V101" s="185"/>
      <c r="W101" s="185"/>
      <c r="X101" s="185"/>
      <c r="Y101" s="185"/>
      <c r="Z101" s="185"/>
    </row>
    <row r="102" spans="1:26" s="28" customFormat="1" ht="15.75" hidden="1" customHeight="1">
      <c r="A102" s="23"/>
      <c r="B102" s="23"/>
      <c r="C102" s="185"/>
      <c r="D102" s="185"/>
      <c r="E102" s="185"/>
      <c r="F102" s="185"/>
      <c r="G102" s="185"/>
      <c r="H102" s="185"/>
      <c r="I102" s="55"/>
      <c r="J102" s="185"/>
      <c r="K102" s="66"/>
      <c r="L102" s="185"/>
      <c r="M102" s="185"/>
      <c r="N102" s="185"/>
      <c r="O102" s="185"/>
      <c r="P102" s="185"/>
      <c r="Q102" s="185"/>
      <c r="R102" s="185"/>
      <c r="S102" s="185"/>
      <c r="T102" s="185"/>
      <c r="U102" s="185"/>
      <c r="V102" s="185"/>
      <c r="W102" s="185"/>
      <c r="X102" s="185"/>
      <c r="Y102" s="185"/>
      <c r="Z102" s="185"/>
    </row>
    <row r="103" spans="1:26" s="28" customFormat="1" ht="15.75" hidden="1" customHeight="1">
      <c r="A103" s="23"/>
      <c r="B103" s="23"/>
      <c r="C103" s="185"/>
      <c r="D103" s="185"/>
      <c r="E103" s="185"/>
      <c r="F103" s="185"/>
      <c r="G103" s="185"/>
      <c r="H103" s="185"/>
      <c r="I103" s="55"/>
      <c r="J103" s="185"/>
      <c r="K103" s="66"/>
      <c r="L103" s="185"/>
      <c r="M103" s="185"/>
      <c r="N103" s="185"/>
      <c r="O103" s="185"/>
      <c r="P103" s="185"/>
      <c r="Q103" s="185"/>
      <c r="R103" s="185"/>
      <c r="S103" s="185"/>
      <c r="T103" s="185"/>
      <c r="U103" s="185"/>
      <c r="V103" s="185"/>
      <c r="W103" s="185"/>
      <c r="X103" s="185"/>
      <c r="Y103" s="185"/>
      <c r="Z103" s="185"/>
    </row>
    <row r="104" spans="1:26" s="28" customFormat="1" ht="15.75" hidden="1" customHeight="1">
      <c r="A104" s="23"/>
      <c r="B104" s="23"/>
      <c r="C104" s="185"/>
      <c r="D104" s="185"/>
      <c r="E104" s="185"/>
      <c r="F104" s="185"/>
      <c r="G104" s="185"/>
      <c r="H104" s="185"/>
      <c r="I104" s="55"/>
      <c r="J104" s="185"/>
      <c r="K104" s="66"/>
      <c r="L104" s="185"/>
      <c r="M104" s="185"/>
      <c r="N104" s="185"/>
      <c r="O104" s="185"/>
      <c r="P104" s="185"/>
      <c r="Q104" s="185"/>
      <c r="R104" s="185"/>
      <c r="S104" s="185"/>
      <c r="T104" s="185"/>
      <c r="U104" s="185"/>
      <c r="V104" s="185"/>
      <c r="W104" s="185"/>
      <c r="X104" s="185"/>
      <c r="Y104" s="185"/>
      <c r="Z104" s="185"/>
    </row>
    <row r="105" spans="1:26" s="28" customFormat="1" ht="15.75" hidden="1" customHeight="1">
      <c r="A105" s="23"/>
      <c r="B105" s="23"/>
      <c r="C105" s="185"/>
      <c r="D105" s="185"/>
      <c r="E105" s="185"/>
      <c r="F105" s="185"/>
      <c r="G105" s="185"/>
      <c r="H105" s="185"/>
      <c r="I105" s="55"/>
      <c r="J105" s="185"/>
      <c r="K105" s="66"/>
      <c r="L105" s="185"/>
      <c r="M105" s="185"/>
      <c r="N105" s="185"/>
      <c r="O105" s="185"/>
      <c r="P105" s="185"/>
      <c r="Q105" s="185"/>
      <c r="R105" s="185"/>
      <c r="S105" s="185"/>
      <c r="T105" s="185"/>
      <c r="U105" s="185"/>
      <c r="V105" s="185"/>
      <c r="W105" s="185"/>
      <c r="X105" s="185"/>
      <c r="Y105" s="185"/>
      <c r="Z105" s="185"/>
    </row>
    <row r="106" spans="1:26" s="28" customFormat="1" ht="15.75" hidden="1" customHeight="1">
      <c r="A106" s="23"/>
      <c r="B106" s="23"/>
      <c r="C106" s="185"/>
      <c r="D106" s="185"/>
      <c r="E106" s="185"/>
      <c r="F106" s="185"/>
      <c r="G106" s="185"/>
      <c r="H106" s="185"/>
      <c r="I106" s="55"/>
      <c r="J106" s="185"/>
      <c r="K106" s="66"/>
      <c r="L106" s="185"/>
      <c r="M106" s="185"/>
      <c r="N106" s="185"/>
      <c r="O106" s="185"/>
      <c r="P106" s="185"/>
      <c r="Q106" s="185"/>
      <c r="R106" s="185"/>
      <c r="S106" s="185"/>
      <c r="T106" s="185"/>
      <c r="U106" s="185"/>
      <c r="V106" s="185"/>
      <c r="W106" s="185"/>
      <c r="X106" s="185"/>
      <c r="Y106" s="185"/>
      <c r="Z106" s="185"/>
    </row>
    <row r="107" spans="1:26" s="28" customFormat="1" ht="15.75" hidden="1" customHeight="1">
      <c r="A107" s="23"/>
      <c r="B107" s="23"/>
      <c r="C107" s="185"/>
      <c r="D107" s="185"/>
      <c r="E107" s="185"/>
      <c r="F107" s="185"/>
      <c r="G107" s="185"/>
      <c r="H107" s="185"/>
      <c r="I107" s="55"/>
      <c r="J107" s="185"/>
      <c r="K107" s="66"/>
      <c r="L107" s="185"/>
      <c r="M107" s="185"/>
      <c r="N107" s="185"/>
      <c r="O107" s="185"/>
      <c r="P107" s="185"/>
      <c r="Q107" s="185"/>
      <c r="R107" s="185"/>
      <c r="S107" s="185"/>
      <c r="T107" s="185"/>
      <c r="U107" s="185"/>
      <c r="V107" s="185"/>
      <c r="W107" s="185"/>
      <c r="X107" s="185"/>
      <c r="Y107" s="185"/>
      <c r="Z107" s="185"/>
    </row>
    <row r="108" spans="1:26" s="28" customFormat="1" ht="20.100000000000001" customHeight="1">
      <c r="A108" s="23"/>
      <c r="B108" s="23"/>
      <c r="C108" s="185"/>
      <c r="D108" s="185"/>
      <c r="E108" s="185"/>
      <c r="F108" s="185"/>
      <c r="G108" s="185"/>
      <c r="H108" s="185"/>
      <c r="I108" s="55"/>
      <c r="J108" s="185"/>
      <c r="K108" s="66"/>
      <c r="L108" s="185"/>
      <c r="M108" s="185"/>
      <c r="N108" s="185"/>
      <c r="O108" s="185"/>
      <c r="P108" s="185"/>
      <c r="Q108" s="185"/>
      <c r="R108" s="185"/>
      <c r="S108" s="185"/>
      <c r="T108" s="185"/>
      <c r="U108" s="185"/>
      <c r="V108" s="185"/>
      <c r="W108" s="185"/>
      <c r="X108" s="185"/>
      <c r="Y108" s="185"/>
      <c r="Z108" s="185"/>
    </row>
    <row r="109" spans="1:26" s="28" customFormat="1" ht="20.100000000000001" customHeight="1">
      <c r="A109" s="23"/>
      <c r="B109" s="23"/>
      <c r="C109" s="388" t="s">
        <v>151</v>
      </c>
      <c r="D109" s="389"/>
      <c r="E109" s="389"/>
      <c r="F109" s="389"/>
      <c r="G109" s="389"/>
      <c r="H109" s="390"/>
      <c r="Q109" s="67"/>
    </row>
    <row r="110" spans="1:26" s="28" customFormat="1" ht="15" customHeight="1">
      <c r="A110" s="23"/>
      <c r="B110" s="23"/>
      <c r="C110" s="68"/>
      <c r="D110" s="69"/>
      <c r="E110" s="69"/>
      <c r="F110" s="69"/>
      <c r="G110" s="69"/>
      <c r="H110" s="69"/>
      <c r="I110" s="70"/>
      <c r="J110" s="34"/>
      <c r="K110" s="70"/>
      <c r="L110" s="34"/>
      <c r="M110" s="34"/>
      <c r="N110" s="34"/>
      <c r="O110" s="34"/>
      <c r="P110" s="34"/>
      <c r="Q110" s="71"/>
      <c r="R110" s="34"/>
      <c r="S110" s="34"/>
      <c r="T110" s="34"/>
      <c r="U110" s="34"/>
      <c r="V110" s="34"/>
      <c r="W110" s="34"/>
      <c r="X110" s="34"/>
      <c r="Y110" s="34"/>
      <c r="Z110" s="35"/>
    </row>
    <row r="111" spans="1:26" s="28" customFormat="1" ht="30" customHeight="1">
      <c r="A111" s="23"/>
      <c r="B111" s="23"/>
      <c r="C111" s="68"/>
      <c r="D111" s="253" t="s">
        <v>194</v>
      </c>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39"/>
    </row>
    <row r="112" spans="1:26" s="28" customFormat="1" ht="20.100000000000001" customHeight="1">
      <c r="A112" s="23"/>
      <c r="B112" s="23"/>
      <c r="C112" s="36"/>
      <c r="D112" s="37">
        <v>1</v>
      </c>
      <c r="E112" s="28" t="s">
        <v>152</v>
      </c>
      <c r="I112" s="296"/>
      <c r="J112" s="296"/>
      <c r="K112" s="296"/>
      <c r="L112" s="296"/>
      <c r="M112" s="296"/>
      <c r="N112" s="296"/>
      <c r="O112" s="296"/>
      <c r="P112" s="296"/>
      <c r="Q112" s="400"/>
      <c r="R112" s="296"/>
      <c r="S112" s="296"/>
      <c r="T112" s="296"/>
      <c r="U112" s="296"/>
      <c r="V112" s="296"/>
      <c r="W112" s="296"/>
      <c r="X112" s="296"/>
      <c r="Y112" s="296"/>
      <c r="Z112" s="39"/>
    </row>
    <row r="113" spans="1:26" s="28" customFormat="1" ht="20.100000000000001" customHeight="1">
      <c r="A113" s="23"/>
      <c r="B113" s="23"/>
      <c r="C113" s="36"/>
      <c r="D113" s="37"/>
      <c r="E113" s="185"/>
      <c r="F113" s="185"/>
      <c r="G113" s="185"/>
      <c r="H113" s="185"/>
      <c r="I113" s="43"/>
      <c r="J113" s="184" t="s">
        <v>153</v>
      </c>
      <c r="K113" s="60"/>
      <c r="L113" s="186"/>
      <c r="M113" s="186"/>
      <c r="N113" s="186"/>
      <c r="O113" s="186"/>
      <c r="P113" s="186"/>
      <c r="Q113" s="72"/>
      <c r="R113" s="186"/>
      <c r="S113" s="186"/>
      <c r="T113" s="186"/>
      <c r="U113" s="186"/>
      <c r="V113" s="186"/>
      <c r="W113" s="186"/>
      <c r="X113" s="186"/>
      <c r="Y113" s="186"/>
      <c r="Z113" s="39"/>
    </row>
    <row r="114" spans="1:26" s="28" customFormat="1" ht="20.100000000000001" customHeight="1">
      <c r="A114" s="23">
        <f>IF(AND(TRIM($I114)&lt;&gt;"", NOT(OR(IFERROR(SEARCH(" ",$I114),0)&gt;0, IFERROR(SEARCH("　",$I114),0)&gt;0))), 1001, 0)</f>
        <v>0</v>
      </c>
      <c r="B114" s="23"/>
      <c r="C114" s="36"/>
      <c r="D114" s="37">
        <f>D112+1</f>
        <v>2</v>
      </c>
      <c r="E114" s="28" t="s">
        <v>167</v>
      </c>
      <c r="I114" s="296"/>
      <c r="J114" s="296"/>
      <c r="K114" s="296"/>
      <c r="L114" s="296"/>
      <c r="M114" s="296"/>
      <c r="N114" s="296"/>
      <c r="O114" s="296"/>
      <c r="P114" s="296"/>
      <c r="Q114" s="296"/>
      <c r="R114" s="296"/>
      <c r="S114" s="296"/>
      <c r="T114" s="296"/>
      <c r="U114" s="296"/>
      <c r="V114" s="296"/>
      <c r="W114" s="296"/>
      <c r="X114" s="296"/>
      <c r="Y114" s="296"/>
      <c r="Z114" s="39"/>
    </row>
    <row r="115" spans="1:26" s="28" customFormat="1" ht="20.100000000000001" customHeight="1">
      <c r="A115" s="23"/>
      <c r="B115" s="23"/>
      <c r="C115" s="36"/>
      <c r="D115" s="37"/>
      <c r="E115" s="185"/>
      <c r="F115" s="185"/>
      <c r="G115" s="185"/>
      <c r="H115" s="185"/>
      <c r="I115" s="43"/>
      <c r="J115" s="184" t="s">
        <v>133</v>
      </c>
      <c r="K115" s="184"/>
      <c r="L115" s="184"/>
      <c r="M115" s="184"/>
      <c r="N115" s="184"/>
      <c r="O115" s="184"/>
      <c r="P115" s="184"/>
      <c r="Q115" s="184"/>
      <c r="R115" s="184"/>
      <c r="S115" s="184"/>
      <c r="T115" s="184"/>
      <c r="U115" s="184"/>
      <c r="V115" s="184"/>
      <c r="W115" s="184"/>
      <c r="X115" s="184"/>
      <c r="Y115" s="184"/>
      <c r="Z115" s="39"/>
    </row>
    <row r="116" spans="1:26" s="28" customFormat="1" ht="20.100000000000001" customHeight="1">
      <c r="A116" s="23">
        <f>IF(AND(TRIM($I116)&lt;&gt;"", NOT(OR(IFERROR(SEARCH(" ",$I116),0)&gt;0, IFERROR(SEARCH("　",$I116),0)&gt;0))), 1001, 0)</f>
        <v>0</v>
      </c>
      <c r="B116" s="23"/>
      <c r="C116" s="36"/>
      <c r="D116" s="37">
        <f>D114+1</f>
        <v>3</v>
      </c>
      <c r="E116" s="28" t="s">
        <v>168</v>
      </c>
      <c r="I116" s="296"/>
      <c r="J116" s="296"/>
      <c r="K116" s="296"/>
      <c r="L116" s="296"/>
      <c r="M116" s="296"/>
      <c r="N116" s="296"/>
      <c r="O116" s="296"/>
      <c r="P116" s="296"/>
      <c r="Q116" s="296"/>
      <c r="R116" s="296"/>
      <c r="S116" s="296"/>
      <c r="T116" s="296"/>
      <c r="U116" s="296"/>
      <c r="V116" s="296"/>
      <c r="W116" s="296"/>
      <c r="X116" s="296"/>
      <c r="Y116" s="296"/>
      <c r="Z116" s="39"/>
    </row>
    <row r="117" spans="1:26" s="28" customFormat="1" ht="20.100000000000001" customHeight="1">
      <c r="A117" s="23"/>
      <c r="B117" s="23"/>
      <c r="C117" s="36"/>
      <c r="D117" s="185"/>
      <c r="E117" s="185"/>
      <c r="F117" s="185"/>
      <c r="G117" s="185"/>
      <c r="H117" s="185"/>
      <c r="I117" s="43"/>
      <c r="J117" s="184" t="s">
        <v>135</v>
      </c>
      <c r="K117" s="184"/>
      <c r="L117" s="184"/>
      <c r="M117" s="184"/>
      <c r="N117" s="184"/>
      <c r="O117" s="184"/>
      <c r="P117" s="184"/>
      <c r="Q117" s="184"/>
      <c r="R117" s="184"/>
      <c r="S117" s="184"/>
      <c r="T117" s="184"/>
      <c r="U117" s="184"/>
      <c r="V117" s="184"/>
      <c r="W117" s="184"/>
      <c r="X117" s="184"/>
      <c r="Y117" s="184"/>
      <c r="Z117" s="39"/>
    </row>
    <row r="118" spans="1:26" s="28" customFormat="1" ht="20.100000000000001" customHeight="1">
      <c r="A118" s="23"/>
      <c r="B118" s="23"/>
      <c r="C118" s="36"/>
      <c r="D118" s="37">
        <f>D116+1</f>
        <v>4</v>
      </c>
      <c r="E118" s="28" t="s">
        <v>128</v>
      </c>
      <c r="I118" s="393"/>
      <c r="J118" s="394"/>
      <c r="K118" s="394"/>
      <c r="L118" s="394"/>
      <c r="M118" s="394"/>
      <c r="N118" s="185"/>
      <c r="O118" s="185"/>
      <c r="P118" s="185"/>
      <c r="Q118" s="185"/>
      <c r="R118" s="185"/>
      <c r="S118" s="185"/>
      <c r="T118" s="185"/>
      <c r="U118" s="185"/>
      <c r="V118" s="185"/>
      <c r="W118" s="185"/>
      <c r="X118" s="185"/>
      <c r="Y118" s="185"/>
      <c r="Z118" s="39"/>
    </row>
    <row r="119" spans="1:26" s="28" customFormat="1" ht="20.100000000000001" customHeight="1">
      <c r="A119" s="23"/>
      <c r="B119" s="23"/>
      <c r="C119" s="36"/>
      <c r="D119" s="37"/>
      <c r="E119" s="185"/>
      <c r="F119" s="185"/>
      <c r="G119" s="185"/>
      <c r="H119" s="185"/>
      <c r="I119" s="38"/>
      <c r="J119" s="184" t="s">
        <v>239</v>
      </c>
      <c r="K119" s="186"/>
      <c r="L119" s="186"/>
      <c r="M119" s="186"/>
      <c r="N119" s="186"/>
      <c r="O119" s="186"/>
      <c r="P119" s="186"/>
      <c r="Q119" s="186"/>
      <c r="R119" s="186"/>
      <c r="S119" s="186"/>
      <c r="T119" s="186"/>
      <c r="U119" s="186"/>
      <c r="V119" s="186"/>
      <c r="W119" s="186"/>
      <c r="X119" s="186"/>
      <c r="Y119" s="186"/>
      <c r="Z119" s="39"/>
    </row>
    <row r="120" spans="1:26" s="28" customFormat="1" ht="20.100000000000001" customHeight="1">
      <c r="A120" s="23">
        <f>IF(AND(TRIM($I120)&lt;&gt;"", AND(OR(ISERROR(FIND("@"&amp;LEFT($I120,3)&amp;"@", 都道府県3))=FALSE, ISERROR(FIND("@"&amp;LEFT($I120,4)&amp;"@",都道府県4))=FALSE))=FALSE), 1001, 0)</f>
        <v>0</v>
      </c>
      <c r="B120" s="23"/>
      <c r="C120" s="36"/>
      <c r="D120" s="37">
        <f>D118+1</f>
        <v>5</v>
      </c>
      <c r="E120" s="28" t="s">
        <v>129</v>
      </c>
      <c r="I120" s="395"/>
      <c r="J120" s="395"/>
      <c r="K120" s="395"/>
      <c r="L120" s="395"/>
      <c r="M120" s="395"/>
      <c r="N120" s="395"/>
      <c r="O120" s="395"/>
      <c r="P120" s="395"/>
      <c r="Q120" s="396"/>
      <c r="R120" s="395"/>
      <c r="S120" s="395"/>
      <c r="T120" s="395"/>
      <c r="U120" s="395"/>
      <c r="V120" s="395"/>
      <c r="W120" s="395"/>
      <c r="X120" s="395"/>
      <c r="Y120" s="395"/>
      <c r="Z120" s="39"/>
    </row>
    <row r="121" spans="1:26" s="28" customFormat="1" ht="20.100000000000001" customHeight="1">
      <c r="A121" s="23"/>
      <c r="B121" s="23"/>
      <c r="C121" s="36"/>
      <c r="D121" s="37"/>
      <c r="E121" s="185"/>
      <c r="F121" s="185"/>
      <c r="G121" s="185"/>
      <c r="H121" s="185"/>
      <c r="I121" s="38"/>
      <c r="J121" s="184" t="s">
        <v>169</v>
      </c>
      <c r="K121" s="186"/>
      <c r="L121" s="186"/>
      <c r="M121" s="186"/>
      <c r="N121" s="186"/>
      <c r="O121" s="186"/>
      <c r="P121" s="186"/>
      <c r="Q121" s="186"/>
      <c r="R121" s="186"/>
      <c r="S121" s="186"/>
      <c r="T121" s="186"/>
      <c r="U121" s="186"/>
      <c r="V121" s="186"/>
      <c r="W121" s="186"/>
      <c r="X121" s="186"/>
      <c r="Y121" s="186"/>
      <c r="Z121" s="39"/>
    </row>
    <row r="122" spans="1:26" s="28" customFormat="1" ht="20.100000000000001" customHeight="1">
      <c r="A122" s="23">
        <f>IF(AND(TRIM($I122)&lt;&gt;"", NOT(AND(ISNUMBER(VALUE(SUBSTITUTE($I122,"-",""))), IFERROR(SEARCH("-",$I122),0)&gt;0))), 1001, 0)</f>
        <v>0</v>
      </c>
      <c r="B122" s="23"/>
      <c r="C122" s="36"/>
      <c r="D122" s="37">
        <f>D120+1</f>
        <v>6</v>
      </c>
      <c r="E122" s="28" t="s">
        <v>136</v>
      </c>
      <c r="I122" s="296"/>
      <c r="J122" s="296"/>
      <c r="K122" s="296"/>
      <c r="L122" s="296"/>
      <c r="M122" s="296"/>
      <c r="O122" s="44" t="s">
        <v>137</v>
      </c>
      <c r="P122" s="183"/>
      <c r="Q122" s="28" t="s">
        <v>138</v>
      </c>
      <c r="Y122" s="186"/>
      <c r="Z122" s="39"/>
    </row>
    <row r="123" spans="1:26" s="28" customFormat="1" ht="20.100000000000001" customHeight="1">
      <c r="A123" s="23"/>
      <c r="B123" s="23"/>
      <c r="C123" s="40"/>
      <c r="D123" s="185"/>
      <c r="E123" s="185"/>
      <c r="F123" s="185"/>
      <c r="G123" s="185"/>
      <c r="H123" s="185"/>
      <c r="I123" s="38"/>
      <c r="J123" s="184" t="s">
        <v>170</v>
      </c>
      <c r="K123" s="186"/>
      <c r="L123" s="186"/>
      <c r="M123" s="186"/>
      <c r="N123" s="186"/>
      <c r="O123" s="186"/>
      <c r="P123" s="186"/>
      <c r="Q123" s="186"/>
      <c r="R123" s="186"/>
      <c r="S123" s="186"/>
      <c r="T123" s="186"/>
      <c r="U123" s="186"/>
      <c r="V123" s="186"/>
      <c r="W123" s="186"/>
      <c r="X123" s="186"/>
      <c r="Y123" s="186"/>
      <c r="Z123" s="39"/>
    </row>
    <row r="124" spans="1:26" s="28" customFormat="1" ht="20.100000000000001" customHeight="1">
      <c r="A124" s="23">
        <f>IF(AND(TRIM($I124)&lt;&gt;"", NOT(AND(ISNUMBER(VALUE(SUBSTITUTE($I124,"-",""))), IFERROR(SEARCH("-",$I124),0)&gt;0))), 1001, 0)</f>
        <v>0</v>
      </c>
      <c r="B124" s="23"/>
      <c r="C124" s="36"/>
      <c r="D124" s="37">
        <f>D122+1</f>
        <v>7</v>
      </c>
      <c r="E124" s="28" t="s">
        <v>140</v>
      </c>
      <c r="I124" s="296"/>
      <c r="J124" s="296"/>
      <c r="K124" s="296"/>
      <c r="L124" s="296"/>
      <c r="M124" s="296"/>
      <c r="N124" s="186"/>
      <c r="O124" s="186"/>
      <c r="P124" s="186"/>
      <c r="Q124" s="186"/>
      <c r="R124" s="186"/>
      <c r="S124" s="186"/>
      <c r="T124" s="186"/>
      <c r="U124" s="186"/>
      <c r="V124" s="186"/>
      <c r="W124" s="186"/>
      <c r="X124" s="186"/>
      <c r="Y124" s="186"/>
      <c r="Z124" s="39"/>
    </row>
    <row r="125" spans="1:26" s="28" customFormat="1" ht="20.100000000000001" customHeight="1">
      <c r="A125" s="23"/>
      <c r="B125" s="23"/>
      <c r="C125" s="40"/>
      <c r="D125" s="185"/>
      <c r="E125" s="185"/>
      <c r="F125" s="185"/>
      <c r="G125" s="185"/>
      <c r="H125" s="185"/>
      <c r="I125" s="38"/>
      <c r="J125" s="184" t="s">
        <v>170</v>
      </c>
      <c r="K125" s="186"/>
      <c r="L125" s="186"/>
      <c r="M125" s="186"/>
      <c r="N125" s="186"/>
      <c r="O125" s="186"/>
      <c r="P125" s="186"/>
      <c r="Q125" s="186"/>
      <c r="R125" s="186"/>
      <c r="S125" s="186"/>
      <c r="T125" s="186"/>
      <c r="U125" s="186"/>
      <c r="V125" s="186"/>
      <c r="W125" s="186"/>
      <c r="X125" s="186"/>
      <c r="Y125" s="186"/>
      <c r="Z125" s="39"/>
    </row>
    <row r="126" spans="1:26" s="28" customFormat="1" ht="20.100000000000001" customHeight="1">
      <c r="A126" s="23">
        <f>IF(AND(TRIM($I126)&lt;&gt;"", NOT(IFERROR(SEARCH("@",$I126),0)&gt;0)), 1001, 0)</f>
        <v>0</v>
      </c>
      <c r="B126" s="23"/>
      <c r="C126" s="36"/>
      <c r="D126" s="37">
        <f>D124+1</f>
        <v>8</v>
      </c>
      <c r="E126" s="28" t="s">
        <v>141</v>
      </c>
      <c r="I126" s="296"/>
      <c r="J126" s="296"/>
      <c r="K126" s="296"/>
      <c r="L126" s="296"/>
      <c r="M126" s="296"/>
      <c r="N126" s="296"/>
      <c r="O126" s="296"/>
      <c r="P126" s="296"/>
      <c r="Q126" s="399"/>
      <c r="R126" s="296"/>
      <c r="S126" s="296"/>
      <c r="T126" s="296"/>
      <c r="U126" s="296"/>
      <c r="V126" s="296"/>
      <c r="W126" s="296"/>
      <c r="X126" s="296"/>
      <c r="Y126" s="296"/>
      <c r="Z126" s="39"/>
    </row>
    <row r="127" spans="1:26" s="28" customFormat="1" ht="20.100000000000001" customHeight="1">
      <c r="A127" s="23"/>
      <c r="B127" s="23"/>
      <c r="C127" s="40"/>
      <c r="D127" s="185"/>
      <c r="E127" s="185"/>
      <c r="F127" s="185"/>
      <c r="G127" s="185"/>
      <c r="H127" s="185"/>
      <c r="I127" s="38"/>
      <c r="J127" s="178" t="s">
        <v>237</v>
      </c>
      <c r="K127" s="60"/>
      <c r="L127" s="186"/>
      <c r="M127" s="186"/>
      <c r="N127" s="186"/>
      <c r="O127" s="186"/>
      <c r="P127" s="186"/>
      <c r="Q127" s="61"/>
      <c r="R127" s="186"/>
      <c r="S127" s="186"/>
      <c r="T127" s="186"/>
      <c r="U127" s="186"/>
      <c r="V127" s="186"/>
      <c r="W127" s="186"/>
      <c r="X127" s="186"/>
      <c r="Y127" s="186"/>
      <c r="Z127" s="39"/>
    </row>
    <row r="128" spans="1:26" s="28" customFormat="1" ht="20.100000000000001" customHeight="1">
      <c r="A128" s="23"/>
      <c r="B128" s="23"/>
      <c r="C128" s="50"/>
      <c r="D128" s="51"/>
      <c r="E128" s="51"/>
      <c r="F128" s="51"/>
      <c r="G128" s="51"/>
      <c r="H128" s="51"/>
      <c r="I128" s="53"/>
      <c r="J128" s="52"/>
      <c r="K128" s="53"/>
      <c r="L128" s="52"/>
      <c r="M128" s="52"/>
      <c r="N128" s="52"/>
      <c r="O128" s="52"/>
      <c r="P128" s="52"/>
      <c r="Q128" s="73"/>
      <c r="R128" s="52"/>
      <c r="S128" s="52"/>
      <c r="T128" s="52"/>
      <c r="U128" s="52"/>
      <c r="V128" s="52"/>
      <c r="W128" s="52"/>
      <c r="X128" s="52"/>
      <c r="Y128" s="52"/>
      <c r="Z128" s="54"/>
    </row>
    <row r="129" spans="1:26" s="28" customFormat="1" ht="20.100000000000001" customHeight="1">
      <c r="A129" s="23"/>
      <c r="B129" s="23"/>
      <c r="C129" s="185"/>
      <c r="D129" s="185"/>
      <c r="E129" s="185"/>
      <c r="F129" s="185"/>
      <c r="G129" s="185"/>
      <c r="H129" s="185"/>
      <c r="I129" s="56"/>
      <c r="J129" s="56"/>
      <c r="K129" s="56"/>
      <c r="L129" s="56"/>
      <c r="M129" s="56"/>
      <c r="N129" s="56"/>
      <c r="O129" s="56"/>
      <c r="P129" s="56"/>
      <c r="Q129" s="74"/>
      <c r="R129" s="56"/>
      <c r="S129" s="56"/>
      <c r="T129" s="56"/>
      <c r="U129" s="56"/>
      <c r="V129" s="56"/>
      <c r="W129" s="56"/>
      <c r="X129" s="56"/>
      <c r="Y129" s="56"/>
      <c r="Z129" s="185"/>
    </row>
    <row r="130" spans="1:26" s="28" customFormat="1" ht="15.75" hidden="1" customHeight="1">
      <c r="A130" s="23"/>
      <c r="B130" s="23"/>
      <c r="C130" s="185"/>
      <c r="D130" s="185"/>
      <c r="E130" s="185"/>
      <c r="F130" s="185"/>
      <c r="G130" s="185"/>
      <c r="H130" s="185"/>
      <c r="I130" s="56"/>
      <c r="J130" s="56"/>
      <c r="K130" s="56"/>
      <c r="L130" s="56"/>
      <c r="M130" s="56"/>
      <c r="N130" s="56"/>
      <c r="O130" s="56"/>
      <c r="P130" s="56"/>
      <c r="Q130" s="74"/>
      <c r="R130" s="56"/>
      <c r="S130" s="56"/>
      <c r="T130" s="56"/>
      <c r="U130" s="56"/>
      <c r="V130" s="56"/>
      <c r="W130" s="56"/>
      <c r="X130" s="56"/>
      <c r="Y130" s="56"/>
      <c r="Z130" s="185"/>
    </row>
    <row r="131" spans="1:26" s="28" customFormat="1" ht="15.75" hidden="1" customHeight="1">
      <c r="A131" s="23"/>
      <c r="B131" s="23"/>
      <c r="C131" s="185"/>
      <c r="D131" s="185"/>
      <c r="E131" s="185"/>
      <c r="F131" s="185"/>
      <c r="G131" s="185"/>
      <c r="H131" s="185"/>
      <c r="I131" s="56"/>
      <c r="J131" s="56"/>
      <c r="K131" s="56"/>
      <c r="L131" s="56"/>
      <c r="M131" s="56"/>
      <c r="N131" s="56"/>
      <c r="O131" s="56"/>
      <c r="P131" s="56"/>
      <c r="Q131" s="74"/>
      <c r="R131" s="56"/>
      <c r="S131" s="56"/>
      <c r="T131" s="56"/>
      <c r="U131" s="56"/>
      <c r="V131" s="56"/>
      <c r="W131" s="56"/>
      <c r="X131" s="56"/>
      <c r="Y131" s="56"/>
      <c r="Z131" s="185"/>
    </row>
    <row r="132" spans="1:26" s="28" customFormat="1" ht="15.75" hidden="1" customHeight="1">
      <c r="A132" s="23"/>
      <c r="B132" s="23"/>
      <c r="C132" s="185"/>
      <c r="D132" s="185"/>
      <c r="E132" s="185"/>
      <c r="F132" s="185"/>
      <c r="G132" s="185"/>
      <c r="H132" s="185"/>
      <c r="I132" s="56"/>
      <c r="J132" s="56"/>
      <c r="K132" s="56"/>
      <c r="L132" s="56"/>
      <c r="M132" s="56"/>
      <c r="N132" s="56"/>
      <c r="O132" s="56"/>
      <c r="P132" s="56"/>
      <c r="Q132" s="74"/>
      <c r="R132" s="56"/>
      <c r="S132" s="56"/>
      <c r="T132" s="56"/>
      <c r="U132" s="56"/>
      <c r="V132" s="56"/>
      <c r="W132" s="56"/>
      <c r="X132" s="56"/>
      <c r="Y132" s="56"/>
      <c r="Z132" s="185"/>
    </row>
    <row r="133" spans="1:26" s="28" customFormat="1" ht="15.75" hidden="1" customHeight="1">
      <c r="A133" s="23"/>
      <c r="B133" s="23"/>
      <c r="C133" s="185"/>
      <c r="D133" s="185"/>
      <c r="E133" s="185"/>
      <c r="F133" s="185"/>
      <c r="G133" s="185"/>
      <c r="H133" s="185"/>
      <c r="I133" s="56"/>
      <c r="J133" s="56"/>
      <c r="K133" s="56"/>
      <c r="L133" s="56"/>
      <c r="M133" s="56"/>
      <c r="N133" s="56"/>
      <c r="O133" s="56"/>
      <c r="P133" s="56"/>
      <c r="Q133" s="74"/>
      <c r="R133" s="56"/>
      <c r="S133" s="56"/>
      <c r="T133" s="56"/>
      <c r="U133" s="56"/>
      <c r="V133" s="56"/>
      <c r="W133" s="56"/>
      <c r="X133" s="56"/>
      <c r="Y133" s="56"/>
      <c r="Z133" s="185"/>
    </row>
    <row r="134" spans="1:26" s="28" customFormat="1" ht="15.75" hidden="1" customHeight="1">
      <c r="A134" s="23"/>
      <c r="B134" s="23"/>
      <c r="C134" s="185"/>
      <c r="D134" s="185"/>
      <c r="E134" s="185"/>
      <c r="F134" s="185"/>
      <c r="G134" s="185"/>
      <c r="H134" s="185"/>
      <c r="I134" s="56"/>
      <c r="J134" s="56"/>
      <c r="K134" s="56"/>
      <c r="L134" s="56"/>
      <c r="M134" s="56"/>
      <c r="N134" s="56"/>
      <c r="O134" s="56"/>
      <c r="P134" s="56"/>
      <c r="Q134" s="74"/>
      <c r="R134" s="56"/>
      <c r="S134" s="56"/>
      <c r="T134" s="56"/>
      <c r="U134" s="56"/>
      <c r="V134" s="56"/>
      <c r="W134" s="56"/>
      <c r="X134" s="56"/>
      <c r="Y134" s="56"/>
      <c r="Z134" s="185"/>
    </row>
    <row r="135" spans="1:26" s="28" customFormat="1" ht="15.75" hidden="1" customHeight="1">
      <c r="A135" s="23"/>
      <c r="B135" s="23"/>
      <c r="C135" s="185"/>
      <c r="D135" s="185"/>
      <c r="E135" s="185"/>
      <c r="F135" s="185"/>
      <c r="G135" s="185"/>
      <c r="H135" s="185"/>
      <c r="I135" s="56"/>
      <c r="J135" s="56"/>
      <c r="K135" s="56"/>
      <c r="L135" s="56"/>
      <c r="M135" s="56"/>
      <c r="N135" s="56"/>
      <c r="O135" s="56"/>
      <c r="P135" s="56"/>
      <c r="Q135" s="74"/>
      <c r="R135" s="56"/>
      <c r="S135" s="56"/>
      <c r="T135" s="56"/>
      <c r="U135" s="56"/>
      <c r="V135" s="56"/>
      <c r="W135" s="56"/>
      <c r="X135" s="56"/>
      <c r="Y135" s="56"/>
      <c r="Z135" s="185"/>
    </row>
    <row r="136" spans="1:26" s="28" customFormat="1" ht="15.75" hidden="1" customHeight="1">
      <c r="A136" s="23"/>
      <c r="B136" s="23"/>
      <c r="C136" s="185"/>
      <c r="D136" s="185"/>
      <c r="E136" s="185"/>
      <c r="F136" s="185"/>
      <c r="G136" s="185"/>
      <c r="H136" s="185"/>
      <c r="I136" s="56"/>
      <c r="J136" s="56"/>
      <c r="K136" s="56"/>
      <c r="L136" s="56"/>
      <c r="M136" s="56"/>
      <c r="N136" s="56"/>
      <c r="O136" s="56"/>
      <c r="P136" s="56"/>
      <c r="Q136" s="74"/>
      <c r="R136" s="56"/>
      <c r="S136" s="56"/>
      <c r="T136" s="56"/>
      <c r="U136" s="56"/>
      <c r="V136" s="56"/>
      <c r="W136" s="56"/>
      <c r="X136" s="56"/>
      <c r="Y136" s="56"/>
      <c r="Z136" s="185"/>
    </row>
    <row r="137" spans="1:26" s="28" customFormat="1" ht="15.75" hidden="1" customHeight="1">
      <c r="A137" s="23"/>
      <c r="B137" s="23"/>
      <c r="C137" s="185"/>
      <c r="D137" s="185"/>
      <c r="E137" s="185"/>
      <c r="F137" s="185"/>
      <c r="G137" s="185"/>
      <c r="H137" s="185"/>
      <c r="I137" s="56"/>
      <c r="J137" s="56"/>
      <c r="K137" s="56"/>
      <c r="L137" s="56"/>
      <c r="M137" s="56"/>
      <c r="N137" s="56"/>
      <c r="O137" s="56"/>
      <c r="P137" s="56"/>
      <c r="Q137" s="74"/>
      <c r="R137" s="56"/>
      <c r="S137" s="56"/>
      <c r="T137" s="56"/>
      <c r="U137" s="56"/>
      <c r="V137" s="56"/>
      <c r="W137" s="56"/>
      <c r="X137" s="56"/>
      <c r="Y137" s="56"/>
      <c r="Z137" s="185"/>
    </row>
    <row r="138" spans="1:26" s="28" customFormat="1" ht="15.75" hidden="1" customHeight="1">
      <c r="A138" s="23"/>
      <c r="B138" s="23"/>
      <c r="C138" s="185"/>
      <c r="D138" s="185"/>
      <c r="E138" s="185"/>
      <c r="F138" s="185"/>
      <c r="G138" s="185"/>
      <c r="H138" s="185"/>
      <c r="I138" s="56"/>
      <c r="J138" s="56"/>
      <c r="K138" s="56"/>
      <c r="L138" s="56"/>
      <c r="M138" s="56"/>
      <c r="N138" s="56"/>
      <c r="O138" s="56"/>
      <c r="P138" s="56"/>
      <c r="Q138" s="74"/>
      <c r="R138" s="56"/>
      <c r="S138" s="56"/>
      <c r="T138" s="56"/>
      <c r="U138" s="56"/>
      <c r="V138" s="56"/>
      <c r="W138" s="56"/>
      <c r="X138" s="56"/>
      <c r="Y138" s="56"/>
      <c r="Z138" s="185"/>
    </row>
    <row r="139" spans="1:26" s="28" customFormat="1" ht="15.75" hidden="1" customHeight="1">
      <c r="A139" s="23"/>
      <c r="B139" s="23"/>
      <c r="C139" s="185"/>
      <c r="D139" s="185"/>
      <c r="E139" s="185"/>
      <c r="F139" s="185"/>
      <c r="G139" s="185"/>
      <c r="H139" s="185"/>
      <c r="I139" s="56"/>
      <c r="J139" s="56"/>
      <c r="K139" s="56"/>
      <c r="L139" s="56"/>
      <c r="M139" s="56"/>
      <c r="N139" s="56"/>
      <c r="O139" s="56"/>
      <c r="P139" s="56"/>
      <c r="Q139" s="74"/>
      <c r="R139" s="56"/>
      <c r="S139" s="56"/>
      <c r="T139" s="56"/>
      <c r="U139" s="56"/>
      <c r="V139" s="56"/>
      <c r="W139" s="56"/>
      <c r="X139" s="56"/>
      <c r="Y139" s="56"/>
      <c r="Z139" s="185"/>
    </row>
    <row r="140" spans="1:26" s="28" customFormat="1" ht="15.75" hidden="1" customHeight="1">
      <c r="A140" s="23"/>
      <c r="B140" s="23"/>
      <c r="C140" s="185"/>
      <c r="D140" s="185"/>
      <c r="E140" s="185"/>
      <c r="F140" s="185"/>
      <c r="G140" s="185"/>
      <c r="H140" s="185"/>
      <c r="I140" s="56"/>
      <c r="J140" s="56"/>
      <c r="K140" s="56"/>
      <c r="L140" s="56"/>
      <c r="M140" s="56"/>
      <c r="N140" s="56"/>
      <c r="O140" s="56"/>
      <c r="P140" s="56"/>
      <c r="Q140" s="74"/>
      <c r="R140" s="56"/>
      <c r="S140" s="56"/>
      <c r="T140" s="56"/>
      <c r="U140" s="56"/>
      <c r="V140" s="56"/>
      <c r="W140" s="56"/>
      <c r="X140" s="56"/>
      <c r="Y140" s="56"/>
      <c r="Z140" s="185"/>
    </row>
    <row r="141" spans="1:26" s="28" customFormat="1" ht="15.75" hidden="1" customHeight="1">
      <c r="A141" s="23"/>
      <c r="B141" s="23"/>
      <c r="C141" s="185"/>
      <c r="D141" s="185"/>
      <c r="E141" s="185"/>
      <c r="F141" s="185"/>
      <c r="G141" s="185"/>
      <c r="H141" s="185"/>
      <c r="I141" s="56"/>
      <c r="J141" s="56"/>
      <c r="K141" s="56"/>
      <c r="L141" s="56"/>
      <c r="M141" s="56"/>
      <c r="N141" s="56"/>
      <c r="O141" s="56"/>
      <c r="P141" s="56"/>
      <c r="Q141" s="74"/>
      <c r="R141" s="56"/>
      <c r="S141" s="56"/>
      <c r="T141" s="56"/>
      <c r="U141" s="56"/>
      <c r="V141" s="56"/>
      <c r="W141" s="56"/>
      <c r="X141" s="56"/>
      <c r="Y141" s="56"/>
      <c r="Z141" s="185"/>
    </row>
    <row r="142" spans="1:26" s="28" customFormat="1" ht="15.75" hidden="1" customHeight="1">
      <c r="A142" s="23"/>
      <c r="B142" s="23"/>
      <c r="C142" s="185"/>
      <c r="D142" s="185"/>
      <c r="E142" s="185"/>
      <c r="F142" s="185"/>
      <c r="G142" s="185"/>
      <c r="H142" s="185"/>
      <c r="I142" s="56"/>
      <c r="J142" s="56"/>
      <c r="K142" s="56"/>
      <c r="L142" s="56"/>
      <c r="M142" s="56"/>
      <c r="N142" s="56"/>
      <c r="O142" s="56"/>
      <c r="P142" s="56"/>
      <c r="Q142" s="74"/>
      <c r="R142" s="56"/>
      <c r="S142" s="56"/>
      <c r="T142" s="56"/>
      <c r="U142" s="56"/>
      <c r="V142" s="56"/>
      <c r="W142" s="56"/>
      <c r="X142" s="56"/>
      <c r="Y142" s="56"/>
      <c r="Z142" s="185"/>
    </row>
    <row r="143" spans="1:26" s="28" customFormat="1" ht="15.75" hidden="1" customHeight="1">
      <c r="A143" s="23"/>
      <c r="B143" s="23"/>
      <c r="C143" s="185"/>
      <c r="D143" s="185"/>
      <c r="E143" s="185"/>
      <c r="F143" s="185"/>
      <c r="G143" s="185"/>
      <c r="H143" s="185"/>
      <c r="I143" s="56"/>
      <c r="J143" s="56"/>
      <c r="K143" s="56"/>
      <c r="L143" s="56"/>
      <c r="M143" s="56"/>
      <c r="N143" s="56"/>
      <c r="O143" s="56"/>
      <c r="P143" s="56"/>
      <c r="Q143" s="74"/>
      <c r="R143" s="56"/>
      <c r="S143" s="56"/>
      <c r="T143" s="56"/>
      <c r="U143" s="56"/>
      <c r="V143" s="56"/>
      <c r="W143" s="56"/>
      <c r="X143" s="56"/>
      <c r="Y143" s="56"/>
      <c r="Z143" s="185"/>
    </row>
    <row r="144" spans="1:26" s="28" customFormat="1" ht="15.75" hidden="1" customHeight="1">
      <c r="A144" s="23"/>
      <c r="B144" s="23"/>
      <c r="C144" s="185"/>
      <c r="D144" s="185"/>
      <c r="E144" s="185"/>
      <c r="F144" s="185"/>
      <c r="G144" s="185"/>
      <c r="H144" s="185"/>
      <c r="I144" s="56"/>
      <c r="J144" s="56"/>
      <c r="K144" s="56"/>
      <c r="L144" s="56"/>
      <c r="M144" s="56"/>
      <c r="N144" s="56"/>
      <c r="O144" s="56"/>
      <c r="P144" s="56"/>
      <c r="Q144" s="74"/>
      <c r="R144" s="56"/>
      <c r="S144" s="56"/>
      <c r="T144" s="56"/>
      <c r="U144" s="56"/>
      <c r="V144" s="56"/>
      <c r="W144" s="56"/>
      <c r="X144" s="56"/>
      <c r="Y144" s="56"/>
      <c r="Z144" s="185"/>
    </row>
    <row r="145" spans="1:26" s="28" customFormat="1" ht="15.75" hidden="1" customHeight="1">
      <c r="A145" s="23"/>
      <c r="B145" s="23"/>
      <c r="C145" s="185"/>
      <c r="D145" s="185"/>
      <c r="E145" s="185"/>
      <c r="F145" s="185"/>
      <c r="G145" s="185"/>
      <c r="H145" s="185"/>
      <c r="I145" s="56"/>
      <c r="J145" s="56"/>
      <c r="K145" s="56"/>
      <c r="L145" s="56"/>
      <c r="M145" s="56"/>
      <c r="N145" s="56"/>
      <c r="O145" s="56"/>
      <c r="P145" s="56"/>
      <c r="Q145" s="74"/>
      <c r="R145" s="56"/>
      <c r="S145" s="56"/>
      <c r="T145" s="56"/>
      <c r="U145" s="56"/>
      <c r="V145" s="56"/>
      <c r="W145" s="56"/>
      <c r="X145" s="56"/>
      <c r="Y145" s="56"/>
      <c r="Z145" s="185"/>
    </row>
    <row r="146" spans="1:26" s="28" customFormat="1" ht="15.75" hidden="1" customHeight="1">
      <c r="A146" s="23"/>
      <c r="B146" s="23"/>
      <c r="C146" s="185"/>
      <c r="D146" s="185"/>
      <c r="E146" s="185"/>
      <c r="F146" s="185"/>
      <c r="G146" s="185"/>
      <c r="H146" s="185"/>
      <c r="I146" s="56"/>
      <c r="J146" s="56"/>
      <c r="K146" s="56"/>
      <c r="L146" s="56"/>
      <c r="M146" s="56"/>
      <c r="N146" s="56"/>
      <c r="O146" s="56"/>
      <c r="P146" s="56"/>
      <c r="Q146" s="74"/>
      <c r="R146" s="56"/>
      <c r="S146" s="56"/>
      <c r="T146" s="56"/>
      <c r="U146" s="56"/>
      <c r="V146" s="56"/>
      <c r="W146" s="56"/>
      <c r="X146" s="56"/>
      <c r="Y146" s="56"/>
      <c r="Z146" s="185"/>
    </row>
    <row r="147" spans="1:26" s="28" customFormat="1" ht="15.75" hidden="1" customHeight="1">
      <c r="A147" s="23"/>
      <c r="B147" s="23"/>
      <c r="C147" s="185"/>
      <c r="D147" s="185"/>
      <c r="E147" s="185"/>
      <c r="F147" s="185"/>
      <c r="G147" s="185"/>
      <c r="H147" s="185"/>
      <c r="I147" s="56"/>
      <c r="J147" s="56"/>
      <c r="K147" s="56"/>
      <c r="L147" s="56"/>
      <c r="M147" s="56"/>
      <c r="N147" s="56"/>
      <c r="O147" s="56"/>
      <c r="P147" s="56"/>
      <c r="Q147" s="74"/>
      <c r="R147" s="56"/>
      <c r="S147" s="56"/>
      <c r="T147" s="56"/>
      <c r="U147" s="56"/>
      <c r="V147" s="56"/>
      <c r="W147" s="56"/>
      <c r="X147" s="56"/>
      <c r="Y147" s="56"/>
      <c r="Z147" s="185"/>
    </row>
    <row r="148" spans="1:26" s="28" customFormat="1" ht="15.75" hidden="1" customHeight="1">
      <c r="A148" s="23"/>
      <c r="B148" s="23"/>
      <c r="C148" s="185"/>
      <c r="D148" s="185"/>
      <c r="E148" s="185"/>
      <c r="F148" s="185"/>
      <c r="G148" s="185"/>
      <c r="H148" s="185"/>
      <c r="I148" s="56"/>
      <c r="J148" s="56"/>
      <c r="K148" s="56"/>
      <c r="L148" s="56"/>
      <c r="M148" s="56"/>
      <c r="N148" s="56"/>
      <c r="O148" s="56"/>
      <c r="P148" s="56"/>
      <c r="Q148" s="74"/>
      <c r="R148" s="56"/>
      <c r="S148" s="56"/>
      <c r="T148" s="56"/>
      <c r="U148" s="56"/>
      <c r="V148" s="56"/>
      <c r="W148" s="56"/>
      <c r="X148" s="56"/>
      <c r="Y148" s="56"/>
      <c r="Z148" s="185"/>
    </row>
    <row r="149" spans="1:26" s="28" customFormat="1" ht="20.100000000000001" customHeight="1">
      <c r="A149" s="23"/>
      <c r="B149" s="23"/>
      <c r="C149" s="185"/>
      <c r="D149" s="185"/>
      <c r="E149" s="185"/>
      <c r="F149" s="185"/>
      <c r="G149" s="185"/>
      <c r="H149" s="185"/>
      <c r="I149" s="56"/>
      <c r="J149" s="185"/>
      <c r="K149" s="185"/>
      <c r="L149" s="185"/>
      <c r="M149" s="185"/>
      <c r="N149" s="185"/>
      <c r="O149" s="185"/>
      <c r="P149" s="185"/>
      <c r="Q149" s="75"/>
      <c r="R149" s="185"/>
      <c r="S149" s="185"/>
      <c r="T149" s="185"/>
      <c r="U149" s="185"/>
      <c r="V149" s="185"/>
      <c r="W149" s="185"/>
      <c r="X149" s="185"/>
      <c r="Y149" s="185"/>
      <c r="Z149" s="185"/>
    </row>
    <row r="150" spans="1:26" s="28" customFormat="1" ht="20.100000000000001" customHeight="1">
      <c r="A150" s="23"/>
      <c r="B150" s="23"/>
      <c r="C150" s="388" t="s">
        <v>154</v>
      </c>
      <c r="D150" s="389"/>
      <c r="E150" s="389"/>
      <c r="F150" s="389"/>
      <c r="G150" s="389"/>
      <c r="H150" s="390"/>
      <c r="I150" s="57"/>
      <c r="K150" s="57"/>
    </row>
    <row r="151" spans="1:26" s="28" customFormat="1" ht="20.100000000000001" customHeight="1">
      <c r="A151" s="23"/>
      <c r="B151" s="23"/>
      <c r="C151" s="32"/>
      <c r="D151" s="33"/>
      <c r="E151" s="33"/>
      <c r="F151" s="33"/>
      <c r="G151" s="33"/>
      <c r="H151" s="33"/>
      <c r="I151" s="34"/>
      <c r="J151" s="34"/>
      <c r="K151" s="34"/>
      <c r="L151" s="34"/>
      <c r="M151" s="34"/>
      <c r="N151" s="34"/>
      <c r="O151" s="34"/>
      <c r="P151" s="34"/>
      <c r="Q151" s="34"/>
      <c r="R151" s="34"/>
      <c r="S151" s="34"/>
      <c r="T151" s="34"/>
      <c r="U151" s="34"/>
      <c r="V151" s="34"/>
      <c r="W151" s="34"/>
      <c r="X151" s="34"/>
      <c r="Y151" s="34"/>
      <c r="Z151" s="35"/>
    </row>
    <row r="152" spans="1:26" s="28" customFormat="1" ht="20.100000000000001" customHeight="1">
      <c r="A152" s="23"/>
      <c r="B152" s="23"/>
      <c r="C152" s="32"/>
      <c r="D152" s="76" t="s">
        <v>155</v>
      </c>
      <c r="E152" s="58"/>
      <c r="F152" s="58"/>
      <c r="G152" s="58"/>
      <c r="H152" s="58"/>
      <c r="I152" s="58"/>
      <c r="J152" s="58"/>
      <c r="K152" s="58"/>
      <c r="L152" s="58"/>
      <c r="M152" s="58"/>
      <c r="N152" s="58"/>
      <c r="O152" s="58"/>
      <c r="P152" s="58"/>
      <c r="Q152" s="58"/>
      <c r="R152" s="58"/>
      <c r="S152" s="58"/>
      <c r="T152" s="58"/>
      <c r="U152" s="58"/>
      <c r="V152" s="58"/>
      <c r="W152" s="58"/>
      <c r="X152" s="186"/>
      <c r="Y152" s="185"/>
      <c r="Z152" s="39"/>
    </row>
    <row r="153" spans="1:26" s="28" customFormat="1" ht="20.100000000000001" customHeight="1">
      <c r="A153" s="23">
        <f>IF(AND($I153&lt;&gt;"しない", $I153&lt;&gt;"する"), 1001, 0)</f>
        <v>0</v>
      </c>
      <c r="B153" s="23"/>
      <c r="C153" s="36"/>
      <c r="D153" s="37">
        <v>1</v>
      </c>
      <c r="E153" s="185" t="s">
        <v>156</v>
      </c>
      <c r="F153" s="185"/>
      <c r="G153" s="185"/>
      <c r="H153" s="185"/>
      <c r="I153" s="296" t="s">
        <v>157</v>
      </c>
      <c r="J153" s="397"/>
      <c r="K153" s="397"/>
      <c r="L153" s="397"/>
      <c r="M153" s="397"/>
      <c r="N153" s="185"/>
      <c r="O153" s="185"/>
      <c r="P153" s="185"/>
      <c r="Q153" s="185"/>
      <c r="R153" s="185"/>
      <c r="S153" s="185"/>
      <c r="T153" s="185"/>
      <c r="U153" s="185"/>
      <c r="Z153" s="77"/>
    </row>
    <row r="154" spans="1:26" s="28" customFormat="1" ht="20.100000000000001" customHeight="1">
      <c r="A154" s="23"/>
      <c r="B154" s="23"/>
      <c r="C154" s="40"/>
      <c r="D154" s="185"/>
      <c r="E154" s="185"/>
      <c r="F154" s="185"/>
      <c r="G154" s="185"/>
      <c r="H154" s="185"/>
      <c r="I154" s="78"/>
      <c r="J154" s="184" t="s">
        <v>48</v>
      </c>
      <c r="K154" s="184"/>
      <c r="L154" s="184"/>
      <c r="M154" s="184"/>
      <c r="N154" s="184"/>
      <c r="O154" s="184"/>
      <c r="P154" s="184"/>
      <c r="Q154" s="184"/>
      <c r="R154" s="184"/>
      <c r="S154" s="184"/>
      <c r="T154" s="184"/>
      <c r="U154" s="185"/>
      <c r="Z154" s="77"/>
    </row>
    <row r="155" spans="1:26" s="28" customFormat="1" ht="20.100000000000001" customHeight="1">
      <c r="A155" s="23">
        <f>IF(AND($I153="する",OR(TRIM($I155)="", NOT(OR(IFERROR(SEARCH(" ",$I155),0)&gt;0, IFERROR(SEARCH("　",$I155),0)&gt;0)))), 1001, 0)</f>
        <v>0</v>
      </c>
      <c r="B155" s="23"/>
      <c r="C155" s="36"/>
      <c r="D155" s="37">
        <v>2</v>
      </c>
      <c r="E155" s="28" t="s">
        <v>167</v>
      </c>
      <c r="I155" s="296"/>
      <c r="J155" s="296"/>
      <c r="K155" s="296"/>
      <c r="L155" s="296"/>
      <c r="M155" s="296"/>
      <c r="N155" s="296"/>
      <c r="O155" s="296"/>
      <c r="P155" s="296"/>
      <c r="Q155" s="296"/>
      <c r="R155" s="296"/>
      <c r="S155" s="296"/>
      <c r="T155" s="296"/>
      <c r="U155" s="296"/>
      <c r="V155" s="296"/>
      <c r="W155" s="296"/>
      <c r="X155" s="296"/>
      <c r="Y155" s="296"/>
      <c r="Z155" s="39"/>
    </row>
    <row r="156" spans="1:26" s="28" customFormat="1" ht="20.100000000000001" customHeight="1">
      <c r="A156" s="23"/>
      <c r="B156" s="23"/>
      <c r="C156" s="36"/>
      <c r="D156" s="37"/>
      <c r="E156" s="185"/>
      <c r="F156" s="185"/>
      <c r="G156" s="185"/>
      <c r="H156" s="185"/>
      <c r="I156" s="43"/>
      <c r="J156" s="184" t="s">
        <v>133</v>
      </c>
      <c r="K156" s="184"/>
      <c r="L156" s="184"/>
      <c r="M156" s="184"/>
      <c r="N156" s="184"/>
      <c r="O156" s="184"/>
      <c r="P156" s="184"/>
      <c r="Q156" s="184"/>
      <c r="R156" s="184"/>
      <c r="S156" s="184"/>
      <c r="T156" s="184"/>
      <c r="U156" s="184"/>
      <c r="V156" s="184"/>
      <c r="W156" s="184"/>
      <c r="X156" s="184"/>
      <c r="Y156" s="184"/>
      <c r="Z156" s="39"/>
    </row>
    <row r="157" spans="1:26" s="28" customFormat="1" ht="20.100000000000001" customHeight="1">
      <c r="A157" s="23">
        <f>IF(AND($I153="する",OR(TRIM($I157)="", NOT(OR(IFERROR(SEARCH(" ",$I157),0)&gt;0, IFERROR(SEARCH("　",$I157),0)&gt;0)))), 1001, 0)</f>
        <v>0</v>
      </c>
      <c r="B157" s="23"/>
      <c r="C157" s="36"/>
      <c r="D157" s="37">
        <v>3</v>
      </c>
      <c r="E157" s="28" t="s">
        <v>168</v>
      </c>
      <c r="I157" s="296"/>
      <c r="J157" s="296"/>
      <c r="K157" s="296"/>
      <c r="L157" s="296"/>
      <c r="M157" s="296"/>
      <c r="N157" s="296"/>
      <c r="O157" s="296"/>
      <c r="P157" s="296"/>
      <c r="Q157" s="296"/>
      <c r="R157" s="296"/>
      <c r="S157" s="296"/>
      <c r="T157" s="296"/>
      <c r="U157" s="296"/>
      <c r="V157" s="296"/>
      <c r="W157" s="296"/>
      <c r="X157" s="296"/>
      <c r="Y157" s="296"/>
      <c r="Z157" s="39"/>
    </row>
    <row r="158" spans="1:26" s="28" customFormat="1" ht="20.100000000000001" customHeight="1">
      <c r="A158" s="23"/>
      <c r="B158" s="23"/>
      <c r="C158" s="40"/>
      <c r="D158" s="185"/>
      <c r="E158" s="185"/>
      <c r="F158" s="185"/>
      <c r="G158" s="185"/>
      <c r="H158" s="185"/>
      <c r="I158" s="43"/>
      <c r="J158" s="184" t="s">
        <v>135</v>
      </c>
      <c r="K158" s="184"/>
      <c r="L158" s="184"/>
      <c r="M158" s="184"/>
      <c r="N158" s="184"/>
      <c r="O158" s="184"/>
      <c r="P158" s="184"/>
      <c r="Q158" s="184"/>
      <c r="R158" s="184"/>
      <c r="S158" s="184"/>
      <c r="T158" s="184"/>
      <c r="U158" s="184"/>
      <c r="V158" s="184"/>
      <c r="W158" s="184"/>
      <c r="X158" s="184"/>
      <c r="Y158" s="184"/>
      <c r="Z158" s="39"/>
    </row>
    <row r="159" spans="1:26" s="28" customFormat="1" ht="20.100000000000001" customHeight="1">
      <c r="A159" s="23">
        <f>IF(AND($I153="する",OR(TRIM($I159)="", LEN($I159)&lt;&gt;8, NOT(ISNUMBER(VALUE(I159))), IFERROR(SEARCH("-", $I159),0)&gt;0)), 1001, 0)</f>
        <v>0</v>
      </c>
      <c r="B159" s="23"/>
      <c r="C159" s="36"/>
      <c r="D159" s="37">
        <v>4</v>
      </c>
      <c r="E159" s="28" t="s">
        <v>158</v>
      </c>
      <c r="I159" s="296"/>
      <c r="J159" s="296"/>
      <c r="K159" s="296"/>
      <c r="L159" s="296"/>
      <c r="M159" s="296"/>
      <c r="N159" s="185"/>
      <c r="O159" s="185"/>
      <c r="P159" s="185"/>
      <c r="Q159" s="185"/>
      <c r="R159" s="185"/>
      <c r="S159" s="185"/>
      <c r="T159" s="185"/>
      <c r="U159" s="185"/>
      <c r="V159" s="185"/>
      <c r="W159" s="185"/>
      <c r="X159" s="185"/>
      <c r="Y159" s="185"/>
      <c r="Z159" s="39"/>
    </row>
    <row r="160" spans="1:26" s="28" customFormat="1" ht="20.100000000000001" customHeight="1">
      <c r="A160" s="23"/>
      <c r="B160" s="23"/>
      <c r="C160" s="40"/>
      <c r="D160" s="185"/>
      <c r="E160" s="185"/>
      <c r="F160" s="185"/>
      <c r="G160" s="185"/>
      <c r="H160" s="185"/>
      <c r="I160" s="38"/>
      <c r="J160" s="184" t="s">
        <v>193</v>
      </c>
      <c r="K160" s="186"/>
      <c r="L160" s="186"/>
      <c r="M160" s="186"/>
      <c r="N160" s="186"/>
      <c r="O160" s="186"/>
      <c r="P160" s="186"/>
      <c r="Q160" s="186"/>
      <c r="R160" s="186"/>
      <c r="S160" s="186"/>
      <c r="T160" s="186"/>
      <c r="U160" s="186"/>
      <c r="V160" s="186"/>
      <c r="W160" s="186"/>
      <c r="X160" s="186"/>
      <c r="Y160" s="186"/>
      <c r="Z160" s="39"/>
    </row>
    <row r="161" spans="1:27" s="28" customFormat="1" ht="20.100000000000001" customHeight="1">
      <c r="A161" s="23">
        <f>IF(AND($I153="する",TRIM($I161)=""), 1001, 0)</f>
        <v>0</v>
      </c>
      <c r="B161" s="23"/>
      <c r="C161" s="36"/>
      <c r="D161" s="37">
        <v>5</v>
      </c>
      <c r="E161" s="28" t="s">
        <v>128</v>
      </c>
      <c r="I161" s="393"/>
      <c r="J161" s="394"/>
      <c r="K161" s="394"/>
      <c r="L161" s="394"/>
      <c r="M161" s="394"/>
      <c r="N161" s="185"/>
      <c r="O161" s="185"/>
      <c r="P161" s="185"/>
      <c r="Q161" s="185"/>
      <c r="R161" s="185"/>
      <c r="S161" s="185"/>
      <c r="T161" s="185"/>
      <c r="U161" s="185"/>
      <c r="V161" s="185"/>
      <c r="W161" s="185"/>
      <c r="X161" s="185"/>
      <c r="Y161" s="185"/>
      <c r="Z161" s="39"/>
    </row>
    <row r="162" spans="1:27" s="28" customFormat="1" ht="20.100000000000001" customHeight="1">
      <c r="A162" s="23"/>
      <c r="B162" s="23"/>
      <c r="C162" s="36"/>
      <c r="D162" s="37"/>
      <c r="E162" s="185"/>
      <c r="F162" s="185"/>
      <c r="G162" s="185"/>
      <c r="H162" s="185"/>
      <c r="I162" s="38"/>
      <c r="J162" s="184" t="s">
        <v>238</v>
      </c>
      <c r="K162" s="186"/>
      <c r="L162" s="186"/>
      <c r="M162" s="186"/>
      <c r="N162" s="186"/>
      <c r="O162" s="186"/>
      <c r="P162" s="186"/>
      <c r="Q162" s="186"/>
      <c r="R162" s="186"/>
      <c r="S162" s="186"/>
      <c r="T162" s="186"/>
      <c r="U162" s="186"/>
      <c r="V162" s="186"/>
      <c r="W162" s="186"/>
      <c r="X162" s="186"/>
      <c r="Y162" s="186"/>
      <c r="Z162" s="39"/>
    </row>
    <row r="163" spans="1:27" s="28" customFormat="1" ht="20.100000000000001" customHeight="1">
      <c r="A163" s="23">
        <f>IF(AND($I153="する",AND($I163&lt;&gt;"", OR(ISERROR(FIND("@"&amp;LEFT($I163,3)&amp;"@", 都道府県3))=FALSE, ISERROR(FIND("@"&amp;LEFT($I163,4)&amp;"@",都道府県4))=FALSE))=FALSE), 1001, 0)</f>
        <v>0</v>
      </c>
      <c r="B163" s="23"/>
      <c r="C163" s="36"/>
      <c r="D163" s="37">
        <v>6</v>
      </c>
      <c r="E163" s="28" t="s">
        <v>129</v>
      </c>
      <c r="I163" s="395"/>
      <c r="J163" s="395"/>
      <c r="K163" s="395"/>
      <c r="L163" s="395"/>
      <c r="M163" s="395"/>
      <c r="N163" s="395"/>
      <c r="O163" s="395"/>
      <c r="P163" s="395"/>
      <c r="Q163" s="396"/>
      <c r="R163" s="395"/>
      <c r="S163" s="395"/>
      <c r="T163" s="395"/>
      <c r="U163" s="395"/>
      <c r="V163" s="395"/>
      <c r="W163" s="395"/>
      <c r="X163" s="395"/>
      <c r="Y163" s="395"/>
      <c r="Z163" s="39"/>
    </row>
    <row r="164" spans="1:27" s="28" customFormat="1" ht="20.100000000000001" customHeight="1">
      <c r="A164" s="23"/>
      <c r="B164" s="23"/>
      <c r="C164" s="36"/>
      <c r="D164" s="37"/>
      <c r="E164" s="185"/>
      <c r="F164" s="185"/>
      <c r="G164" s="185"/>
      <c r="H164" s="185"/>
      <c r="I164" s="38"/>
      <c r="J164" s="184" t="s">
        <v>130</v>
      </c>
      <c r="K164" s="186"/>
      <c r="L164" s="186"/>
      <c r="M164" s="186"/>
      <c r="N164" s="186"/>
      <c r="O164" s="186"/>
      <c r="P164" s="186"/>
      <c r="Q164" s="186"/>
      <c r="R164" s="186"/>
      <c r="S164" s="186"/>
      <c r="T164" s="186"/>
      <c r="U164" s="186"/>
      <c r="V164" s="186"/>
      <c r="W164" s="186"/>
      <c r="X164" s="186"/>
      <c r="Y164" s="186"/>
      <c r="Z164" s="39"/>
    </row>
    <row r="165" spans="1:27" s="28" customFormat="1" ht="20.100000000000001" customHeight="1">
      <c r="A165" s="23">
        <f>IF(AND($I153="する",NOT(AND(TRIM($I165)&lt;&gt;"",ISNUMBER(VALUE(SUBSTITUTE($I165,"-",""))),IFERROR(SEARCH("-",$I165),0)&gt;0))), 1001, 0)</f>
        <v>0</v>
      </c>
      <c r="B165" s="23"/>
      <c r="C165" s="36"/>
      <c r="D165" s="37">
        <v>7</v>
      </c>
      <c r="E165" s="28" t="s">
        <v>136</v>
      </c>
      <c r="I165" s="296"/>
      <c r="J165" s="296"/>
      <c r="K165" s="296"/>
      <c r="L165" s="296"/>
      <c r="M165" s="296"/>
      <c r="Y165" s="186"/>
      <c r="Z165" s="39"/>
    </row>
    <row r="166" spans="1:27" s="28" customFormat="1" ht="20.100000000000001" customHeight="1">
      <c r="A166" s="23"/>
      <c r="B166" s="23"/>
      <c r="C166" s="40"/>
      <c r="D166" s="185"/>
      <c r="E166" s="185"/>
      <c r="F166" s="185"/>
      <c r="G166" s="185"/>
      <c r="H166" s="185"/>
      <c r="I166" s="38"/>
      <c r="J166" s="184" t="s">
        <v>139</v>
      </c>
      <c r="K166" s="186"/>
      <c r="L166" s="186"/>
      <c r="M166" s="186"/>
      <c r="N166" s="186"/>
      <c r="O166" s="186"/>
      <c r="P166" s="186"/>
      <c r="Q166" s="186"/>
      <c r="R166" s="186"/>
      <c r="S166" s="186"/>
      <c r="T166" s="186"/>
      <c r="U166" s="186"/>
      <c r="V166" s="186"/>
      <c r="W166" s="186"/>
      <c r="X166" s="186"/>
      <c r="Y166" s="186"/>
      <c r="Z166" s="39"/>
    </row>
    <row r="167" spans="1:27" s="28" customFormat="1" ht="20.100000000000001" customHeight="1">
      <c r="A167" s="23">
        <f>IF(AND($I153="する",AND(TRIM($I167)&lt;&gt;"",NOT(AND(ISNUMBER(VALUE(SUBSTITUTE($I167,"-",""))),IFERROR(SEARCH("-",$I167),0)&gt;0)))), 1001, 0)</f>
        <v>0</v>
      </c>
      <c r="B167" s="23"/>
      <c r="C167" s="36"/>
      <c r="D167" s="37">
        <v>8</v>
      </c>
      <c r="E167" s="28" t="s">
        <v>140</v>
      </c>
      <c r="I167" s="296"/>
      <c r="J167" s="296"/>
      <c r="K167" s="296"/>
      <c r="L167" s="296"/>
      <c r="M167" s="296"/>
      <c r="N167" s="186"/>
      <c r="O167" s="186"/>
      <c r="P167" s="186"/>
      <c r="Q167" s="186"/>
      <c r="R167" s="186"/>
      <c r="S167" s="186"/>
      <c r="T167" s="186"/>
      <c r="U167" s="186"/>
      <c r="V167" s="186"/>
      <c r="W167" s="186"/>
      <c r="X167" s="186"/>
      <c r="Y167" s="186"/>
      <c r="Z167" s="39"/>
    </row>
    <row r="168" spans="1:27" s="28" customFormat="1" ht="20.100000000000001" customHeight="1">
      <c r="A168" s="23"/>
      <c r="B168" s="23"/>
      <c r="C168" s="40"/>
      <c r="D168" s="185"/>
      <c r="E168" s="185"/>
      <c r="F168" s="185"/>
      <c r="G168" s="185"/>
      <c r="H168" s="185"/>
      <c r="I168" s="38"/>
      <c r="J168" s="184" t="s">
        <v>139</v>
      </c>
      <c r="K168" s="186"/>
      <c r="L168" s="186"/>
      <c r="M168" s="186"/>
      <c r="N168" s="186"/>
      <c r="O168" s="186"/>
      <c r="P168" s="186"/>
      <c r="Q168" s="186"/>
      <c r="R168" s="186"/>
      <c r="S168" s="186"/>
      <c r="T168" s="186"/>
      <c r="U168" s="186"/>
      <c r="V168" s="186"/>
      <c r="W168" s="186"/>
      <c r="X168" s="186"/>
      <c r="Y168" s="186"/>
      <c r="Z168" s="39"/>
    </row>
    <row r="169" spans="1:27" s="28" customFormat="1" ht="20.100000000000001" customHeight="1">
      <c r="A169" s="23">
        <f>IF(AND($I153="する",AND(TRIM($I169)&lt;&gt;"", NOT(IFERROR(SEARCH("@",$I169),0)&gt;0))), 1001, 0)</f>
        <v>0</v>
      </c>
      <c r="B169" s="23"/>
      <c r="C169" s="36"/>
      <c r="D169" s="37">
        <v>9</v>
      </c>
      <c r="E169" s="28" t="s">
        <v>141</v>
      </c>
      <c r="I169" s="296"/>
      <c r="J169" s="296"/>
      <c r="K169" s="296"/>
      <c r="L169" s="296"/>
      <c r="M169" s="296"/>
      <c r="N169" s="296"/>
      <c r="O169" s="296"/>
      <c r="P169" s="296"/>
      <c r="Q169" s="399"/>
      <c r="R169" s="296"/>
      <c r="S169" s="296"/>
      <c r="T169" s="296"/>
      <c r="U169" s="296"/>
      <c r="V169" s="296"/>
      <c r="W169" s="296"/>
      <c r="X169" s="296"/>
      <c r="Y169" s="296"/>
      <c r="Z169" s="39"/>
    </row>
    <row r="170" spans="1:27" s="28" customFormat="1" ht="20.100000000000001" customHeight="1">
      <c r="A170" s="23"/>
      <c r="B170" s="23"/>
      <c r="C170" s="40"/>
      <c r="D170" s="185"/>
      <c r="E170" s="185"/>
      <c r="F170" s="185"/>
      <c r="G170" s="185"/>
      <c r="H170" s="185"/>
      <c r="I170" s="38"/>
      <c r="J170" s="178" t="s">
        <v>236</v>
      </c>
      <c r="K170" s="60"/>
      <c r="L170" s="186"/>
      <c r="M170" s="186"/>
      <c r="N170" s="186"/>
      <c r="O170" s="186"/>
      <c r="P170" s="186"/>
      <c r="Q170" s="61"/>
      <c r="R170" s="186"/>
      <c r="S170" s="186"/>
      <c r="T170" s="186"/>
      <c r="U170" s="186"/>
      <c r="V170" s="186"/>
      <c r="W170" s="186"/>
      <c r="X170" s="186"/>
      <c r="Y170" s="186"/>
      <c r="Z170" s="39"/>
    </row>
    <row r="171" spans="1:27" s="28" customFormat="1" ht="20.100000000000001" customHeight="1">
      <c r="A171" s="23"/>
      <c r="B171" s="23"/>
      <c r="C171" s="50"/>
      <c r="D171" s="51"/>
      <c r="E171" s="51"/>
      <c r="F171" s="51"/>
      <c r="G171" s="51"/>
      <c r="H171" s="51"/>
      <c r="I171" s="52"/>
      <c r="J171" s="52"/>
      <c r="K171" s="53"/>
      <c r="L171" s="52"/>
      <c r="M171" s="52"/>
      <c r="N171" s="52"/>
      <c r="O171" s="52"/>
      <c r="P171" s="52"/>
      <c r="Q171" s="52"/>
      <c r="R171" s="52"/>
      <c r="S171" s="52"/>
      <c r="T171" s="52"/>
      <c r="U171" s="52"/>
      <c r="V171" s="52"/>
      <c r="W171" s="52"/>
      <c r="X171" s="52"/>
      <c r="Y171" s="79"/>
      <c r="Z171" s="54"/>
      <c r="AA171" s="67"/>
    </row>
    <row r="172" spans="1:27" s="28" customFormat="1" ht="20.100000000000001" customHeight="1">
      <c r="A172" s="23"/>
      <c r="B172" s="23"/>
      <c r="C172" s="185"/>
      <c r="D172" s="185"/>
      <c r="E172" s="185"/>
      <c r="F172" s="185"/>
      <c r="G172" s="185"/>
      <c r="H172" s="185"/>
      <c r="I172" s="56"/>
      <c r="J172" s="56"/>
      <c r="K172" s="56"/>
      <c r="L172" s="56"/>
      <c r="M172" s="56"/>
      <c r="N172" s="56"/>
      <c r="O172" s="56"/>
      <c r="P172" s="56"/>
      <c r="Q172" s="56"/>
      <c r="R172" s="56"/>
      <c r="S172" s="56"/>
      <c r="T172" s="56"/>
      <c r="U172" s="56"/>
      <c r="V172" s="56"/>
      <c r="W172" s="56"/>
      <c r="X172" s="56"/>
      <c r="Y172" s="80"/>
      <c r="Z172" s="185"/>
      <c r="AA172" s="67"/>
    </row>
    <row r="173" spans="1:27" s="28" customFormat="1" ht="20.100000000000001" customHeight="1">
      <c r="A173" s="23"/>
      <c r="B173" s="23"/>
      <c r="C173" s="185"/>
      <c r="D173" s="185"/>
      <c r="E173" s="185"/>
      <c r="F173" s="185"/>
      <c r="G173" s="185"/>
      <c r="H173" s="185"/>
      <c r="I173" s="81"/>
      <c r="J173" s="56"/>
      <c r="K173" s="56"/>
      <c r="L173" s="56"/>
      <c r="M173" s="56"/>
      <c r="N173" s="80"/>
      <c r="O173" s="56"/>
      <c r="P173" s="56"/>
      <c r="Q173" s="56"/>
      <c r="R173" s="80"/>
      <c r="S173" s="56"/>
      <c r="T173" s="56"/>
      <c r="U173" s="56"/>
      <c r="V173" s="56"/>
      <c r="W173" s="56"/>
      <c r="X173" s="56"/>
      <c r="Y173" s="56"/>
      <c r="Z173" s="56"/>
      <c r="AA173" s="56"/>
    </row>
    <row r="174" spans="1:27" s="28" customFormat="1" ht="20.100000000000001" customHeight="1">
      <c r="A174" s="23"/>
      <c r="B174" s="23"/>
      <c r="C174" s="388" t="s">
        <v>50</v>
      </c>
      <c r="D174" s="389"/>
      <c r="E174" s="389"/>
      <c r="F174" s="389"/>
      <c r="G174" s="389"/>
      <c r="H174" s="390"/>
      <c r="I174" s="82"/>
      <c r="J174" s="83"/>
      <c r="K174" s="83"/>
      <c r="L174" s="83"/>
      <c r="M174" s="83"/>
      <c r="N174" s="83"/>
      <c r="O174" s="83"/>
      <c r="P174" s="83"/>
      <c r="Q174" s="83"/>
      <c r="R174" s="83"/>
      <c r="S174" s="83"/>
      <c r="T174" s="83"/>
      <c r="U174" s="83"/>
      <c r="V174" s="83"/>
      <c r="W174" s="83"/>
      <c r="X174" s="83"/>
      <c r="Y174" s="83"/>
      <c r="Z174" s="83"/>
      <c r="AA174" s="84"/>
    </row>
    <row r="175" spans="1:27" s="28" customFormat="1" ht="20.100000000000001" customHeight="1">
      <c r="A175" s="23"/>
      <c r="B175" s="23"/>
      <c r="C175" s="85"/>
      <c r="D175" s="86"/>
      <c r="E175" s="86"/>
      <c r="F175" s="86"/>
      <c r="G175" s="86"/>
      <c r="H175" s="86"/>
      <c r="Z175" s="77"/>
      <c r="AA175" s="87"/>
    </row>
    <row r="176" spans="1:27" s="28" customFormat="1" ht="20.100000000000001" customHeight="1">
      <c r="A176" s="88"/>
      <c r="B176" s="23"/>
      <c r="C176" s="32"/>
      <c r="D176" s="37">
        <v>1</v>
      </c>
      <c r="E176" s="28" t="s">
        <v>205</v>
      </c>
      <c r="I176" s="364"/>
      <c r="J176" s="392"/>
      <c r="K176" s="392"/>
      <c r="L176" s="392"/>
      <c r="M176" s="392"/>
      <c r="N176" s="89"/>
      <c r="O176" s="89"/>
      <c r="P176" s="89"/>
      <c r="Q176" s="89"/>
      <c r="R176" s="89"/>
      <c r="S176" s="89"/>
      <c r="T176" s="89"/>
      <c r="U176" s="89"/>
      <c r="V176" s="185"/>
      <c r="W176" s="185"/>
      <c r="Z176" s="77"/>
      <c r="AA176" s="17"/>
    </row>
    <row r="177" spans="1:27" s="28" customFormat="1" ht="20.100000000000001" customHeight="1">
      <c r="A177" s="88"/>
      <c r="B177" s="23"/>
      <c r="C177" s="32"/>
      <c r="D177" s="90"/>
      <c r="E177" s="91" t="s">
        <v>206</v>
      </c>
      <c r="F177" s="91"/>
      <c r="G177" s="91"/>
      <c r="H177" s="89"/>
      <c r="I177" s="92"/>
      <c r="J177" s="184" t="str">
        <f>日付例&amp;"　年月日を入力してください。"</f>
        <v>例)2022/4/1、R4/4/1　年月日を入力してください。</v>
      </c>
      <c r="K177" s="184"/>
      <c r="L177" s="184"/>
      <c r="M177" s="184"/>
      <c r="N177" s="184"/>
      <c r="O177" s="184"/>
      <c r="P177" s="184"/>
      <c r="Q177" s="184"/>
      <c r="R177" s="184"/>
      <c r="S177" s="184"/>
      <c r="T177" s="184"/>
      <c r="U177" s="184"/>
      <c r="V177" s="185"/>
      <c r="W177" s="185"/>
      <c r="Z177" s="77"/>
      <c r="AA177" s="17"/>
    </row>
    <row r="178" spans="1:27" s="28" customFormat="1" ht="20.100000000000001" customHeight="1">
      <c r="A178" s="88"/>
      <c r="B178" s="23"/>
      <c r="C178" s="32"/>
      <c r="D178" s="37">
        <v>2</v>
      </c>
      <c r="E178" s="28" t="s">
        <v>55</v>
      </c>
      <c r="I178" s="296"/>
      <c r="J178" s="392"/>
      <c r="K178" s="392"/>
      <c r="L178" s="392"/>
      <c r="M178" s="392"/>
      <c r="N178" s="89"/>
      <c r="O178" s="89"/>
      <c r="P178" s="66"/>
      <c r="Q178" s="89"/>
      <c r="R178" s="89"/>
      <c r="S178" s="89"/>
      <c r="T178" s="89"/>
      <c r="U178" s="89"/>
      <c r="V178" s="185"/>
      <c r="W178" s="185"/>
      <c r="Z178" s="77"/>
      <c r="AA178" s="17"/>
    </row>
    <row r="179" spans="1:27" s="28" customFormat="1" ht="20.100000000000001" customHeight="1">
      <c r="A179" s="88"/>
      <c r="B179" s="23"/>
      <c r="C179" s="32"/>
      <c r="D179" s="90"/>
      <c r="E179" s="91"/>
      <c r="F179" s="91"/>
      <c r="G179" s="91"/>
      <c r="H179" s="89"/>
      <c r="I179" s="92"/>
      <c r="J179" s="184"/>
      <c r="K179" s="184"/>
      <c r="L179" s="184"/>
      <c r="M179" s="184"/>
      <c r="N179" s="184"/>
      <c r="O179" s="184"/>
      <c r="P179" s="184"/>
      <c r="Q179" s="184"/>
      <c r="R179" s="184"/>
      <c r="S179" s="184"/>
      <c r="T179" s="184"/>
      <c r="U179" s="184"/>
      <c r="V179" s="186"/>
      <c r="W179" s="186"/>
      <c r="Z179" s="77"/>
      <c r="AA179" s="17"/>
    </row>
    <row r="180" spans="1:27" s="28" customFormat="1" ht="20.100000000000001" customHeight="1">
      <c r="A180" s="23"/>
      <c r="B180" s="23"/>
      <c r="C180" s="36"/>
      <c r="D180" s="37">
        <v>3</v>
      </c>
      <c r="E180" s="185" t="s">
        <v>23</v>
      </c>
      <c r="F180" s="185"/>
      <c r="P180" s="93"/>
      <c r="Q180" s="94"/>
      <c r="R180" s="94"/>
      <c r="S180" s="94"/>
      <c r="T180" s="94"/>
      <c r="U180" s="94"/>
      <c r="V180" s="94"/>
      <c r="W180" s="94"/>
      <c r="X180" s="94"/>
      <c r="Y180" s="94"/>
      <c r="Z180" s="39"/>
    </row>
    <row r="181" spans="1:27" s="28" customFormat="1" ht="45" customHeight="1">
      <c r="A181" s="23"/>
      <c r="B181" s="23"/>
      <c r="C181" s="36"/>
      <c r="D181" s="37"/>
      <c r="E181" s="414" t="s">
        <v>115</v>
      </c>
      <c r="F181" s="414"/>
      <c r="G181" s="414"/>
      <c r="H181" s="414"/>
      <c r="I181" s="414"/>
      <c r="J181" s="414"/>
      <c r="K181" s="414"/>
      <c r="L181" s="414"/>
      <c r="M181" s="414"/>
      <c r="N181" s="414"/>
      <c r="O181" s="414"/>
      <c r="P181" s="414"/>
      <c r="Q181" s="414"/>
      <c r="R181" s="414"/>
      <c r="S181" s="414"/>
      <c r="T181" s="414"/>
      <c r="U181" s="414"/>
      <c r="V181" s="414"/>
      <c r="W181" s="414"/>
      <c r="X181" s="414"/>
      <c r="Y181" s="414"/>
      <c r="Z181" s="39"/>
    </row>
    <row r="182" spans="1:27" s="28" customFormat="1" ht="20.100000000000001" customHeight="1">
      <c r="A182" s="23">
        <f>IF(COUNTIF($K183:$K186,"○")&gt;1, 1001, 0)</f>
        <v>0</v>
      </c>
      <c r="B182" s="95"/>
      <c r="C182" s="36"/>
      <c r="D182" s="37"/>
      <c r="E182" s="336" t="s">
        <v>24</v>
      </c>
      <c r="F182" s="337"/>
      <c r="G182" s="337"/>
      <c r="H182" s="337"/>
      <c r="I182" s="337"/>
      <c r="J182" s="338"/>
      <c r="K182" s="415" t="s">
        <v>43</v>
      </c>
      <c r="L182" s="416"/>
      <c r="M182" s="417"/>
      <c r="N182" s="263" t="s">
        <v>25</v>
      </c>
      <c r="O182" s="264"/>
      <c r="P182" s="264"/>
      <c r="Q182" s="264"/>
      <c r="R182" s="264"/>
      <c r="S182" s="264"/>
      <c r="T182" s="264"/>
      <c r="U182" s="264"/>
      <c r="V182" s="265"/>
      <c r="W182" s="438" t="s">
        <v>26</v>
      </c>
      <c r="X182" s="439"/>
      <c r="Y182" s="440"/>
      <c r="Z182" s="39"/>
    </row>
    <row r="183" spans="1:27" s="28" customFormat="1" ht="20.100000000000001" customHeight="1">
      <c r="A183" s="23"/>
      <c r="B183" s="23"/>
      <c r="C183" s="36"/>
      <c r="D183" s="96"/>
      <c r="E183" s="380" t="s">
        <v>44</v>
      </c>
      <c r="F183" s="381"/>
      <c r="G183" s="381"/>
      <c r="H183" s="381"/>
      <c r="I183" s="381"/>
      <c r="J183" s="441"/>
      <c r="K183" s="442"/>
      <c r="L183" s="443"/>
      <c r="M183" s="444"/>
      <c r="N183" s="266"/>
      <c r="O183" s="267"/>
      <c r="P183" s="267"/>
      <c r="Q183" s="267"/>
      <c r="R183" s="267"/>
      <c r="S183" s="267"/>
      <c r="T183" s="267"/>
      <c r="U183" s="267"/>
      <c r="V183" s="268"/>
      <c r="W183" s="445"/>
      <c r="X183" s="446"/>
      <c r="Y183" s="447"/>
      <c r="Z183" s="39"/>
    </row>
    <row r="184" spans="1:27" s="28" customFormat="1" ht="20.100000000000001" customHeight="1">
      <c r="A184" s="23">
        <f>IF(AND($K184="○",ISBLANK($N184)), 1001, 0)</f>
        <v>0</v>
      </c>
      <c r="B184" s="23"/>
      <c r="C184" s="36"/>
      <c r="D184" s="96"/>
      <c r="E184" s="309" t="s">
        <v>45</v>
      </c>
      <c r="F184" s="310"/>
      <c r="G184" s="310"/>
      <c r="H184" s="310"/>
      <c r="I184" s="310"/>
      <c r="J184" s="448"/>
      <c r="K184" s="449"/>
      <c r="L184" s="450"/>
      <c r="M184" s="451"/>
      <c r="N184" s="260"/>
      <c r="O184" s="261"/>
      <c r="P184" s="261"/>
      <c r="Q184" s="261"/>
      <c r="R184" s="261"/>
      <c r="S184" s="261"/>
      <c r="T184" s="261"/>
      <c r="U184" s="261"/>
      <c r="V184" s="262"/>
      <c r="W184" s="452"/>
      <c r="X184" s="453"/>
      <c r="Y184" s="454"/>
      <c r="Z184" s="39"/>
    </row>
    <row r="185" spans="1:27" s="28" customFormat="1" ht="20.100000000000001" customHeight="1">
      <c r="A185" s="23">
        <f>IF(AND($K185="○",ISBLANK($N185)), 1001, 0)</f>
        <v>0</v>
      </c>
      <c r="B185" s="23"/>
      <c r="C185" s="36"/>
      <c r="D185" s="96"/>
      <c r="E185" s="309" t="s">
        <v>46</v>
      </c>
      <c r="F185" s="310"/>
      <c r="G185" s="310"/>
      <c r="H185" s="310"/>
      <c r="I185" s="310"/>
      <c r="J185" s="448"/>
      <c r="K185" s="449"/>
      <c r="L185" s="450"/>
      <c r="M185" s="451"/>
      <c r="N185" s="260"/>
      <c r="O185" s="261"/>
      <c r="P185" s="261"/>
      <c r="Q185" s="261"/>
      <c r="R185" s="261"/>
      <c r="S185" s="261"/>
      <c r="T185" s="261"/>
      <c r="U185" s="261"/>
      <c r="V185" s="262"/>
      <c r="W185" s="455">
        <v>100</v>
      </c>
      <c r="X185" s="456"/>
      <c r="Y185" s="97" t="s">
        <v>60</v>
      </c>
      <c r="Z185" s="39"/>
    </row>
    <row r="186" spans="1:27" s="28" customFormat="1" ht="20.100000000000001" customHeight="1">
      <c r="A186" s="23">
        <f>IF(OR(AND($K186="○",ISBLANK($N186)),AND($K186="○",ISBLANK($W186))),1001, 0)</f>
        <v>0</v>
      </c>
      <c r="B186" s="23"/>
      <c r="C186" s="36"/>
      <c r="D186" s="96"/>
      <c r="E186" s="361" t="s">
        <v>47</v>
      </c>
      <c r="F186" s="362"/>
      <c r="G186" s="362"/>
      <c r="H186" s="362"/>
      <c r="I186" s="362"/>
      <c r="J186" s="363"/>
      <c r="K186" s="355"/>
      <c r="L186" s="356"/>
      <c r="M186" s="357"/>
      <c r="N186" s="260"/>
      <c r="O186" s="261"/>
      <c r="P186" s="261"/>
      <c r="Q186" s="261"/>
      <c r="R186" s="261"/>
      <c r="S186" s="261"/>
      <c r="T186" s="261"/>
      <c r="U186" s="261"/>
      <c r="V186" s="262"/>
      <c r="W186" s="513"/>
      <c r="X186" s="514"/>
      <c r="Y186" s="98" t="s">
        <v>60</v>
      </c>
      <c r="Z186" s="39"/>
    </row>
    <row r="187" spans="1:27" s="28" customFormat="1" ht="20.100000000000001" customHeight="1">
      <c r="A187" s="23"/>
      <c r="B187" s="23"/>
      <c r="C187" s="36"/>
      <c r="D187" s="96"/>
      <c r="E187" s="460"/>
      <c r="F187" s="461"/>
      <c r="G187" s="461"/>
      <c r="H187" s="461"/>
      <c r="I187" s="461"/>
      <c r="J187" s="462"/>
      <c r="K187" s="358"/>
      <c r="L187" s="359"/>
      <c r="M187" s="360"/>
      <c r="N187" s="287"/>
      <c r="O187" s="288"/>
      <c r="P187" s="288"/>
      <c r="Q187" s="288"/>
      <c r="R187" s="288"/>
      <c r="S187" s="288"/>
      <c r="T187" s="288"/>
      <c r="U187" s="288"/>
      <c r="V187" s="289"/>
      <c r="W187" s="405"/>
      <c r="X187" s="406"/>
      <c r="Y187" s="99" t="s">
        <v>60</v>
      </c>
      <c r="Z187" s="39"/>
    </row>
    <row r="188" spans="1:27" s="28" customFormat="1" ht="20.100000000000001" customHeight="1">
      <c r="A188" s="23"/>
      <c r="B188" s="23"/>
      <c r="C188" s="36"/>
      <c r="D188" s="37"/>
      <c r="E188" s="100"/>
      <c r="F188" s="100"/>
      <c r="G188" s="100"/>
      <c r="H188" s="100"/>
      <c r="I188" s="100"/>
      <c r="J188" s="100"/>
      <c r="K188" s="186"/>
      <c r="L188" s="186"/>
      <c r="M188" s="186"/>
      <c r="N188" s="186"/>
      <c r="O188" s="186"/>
      <c r="P188" s="186"/>
      <c r="Q188" s="186"/>
      <c r="R188" s="186"/>
      <c r="S188" s="186"/>
      <c r="T188" s="186"/>
      <c r="U188" s="186"/>
      <c r="V188" s="186"/>
      <c r="W188" s="186"/>
      <c r="X188" s="186"/>
      <c r="Y188" s="186"/>
      <c r="Z188" s="39"/>
      <c r="AA188" s="17"/>
    </row>
    <row r="189" spans="1:27" s="28" customFormat="1" ht="20.100000000000001" customHeight="1">
      <c r="A189" s="23">
        <f>IF(TRIM($I189)="", 1001, 0)</f>
        <v>1001</v>
      </c>
      <c r="B189" s="23"/>
      <c r="C189" s="36"/>
      <c r="D189" s="37">
        <v>4</v>
      </c>
      <c r="E189" s="28" t="s">
        <v>31</v>
      </c>
      <c r="I189" s="475"/>
      <c r="J189" s="475"/>
      <c r="K189" s="475"/>
      <c r="L189" s="475"/>
      <c r="M189" s="475"/>
      <c r="N189" s="185" t="s">
        <v>56</v>
      </c>
      <c r="O189" s="185"/>
      <c r="P189" s="185"/>
      <c r="Q189" s="185"/>
      <c r="R189" s="185"/>
      <c r="S189" s="185"/>
      <c r="T189" s="185"/>
      <c r="U189" s="185"/>
      <c r="V189" s="185"/>
      <c r="W189" s="185"/>
      <c r="X189" s="185"/>
      <c r="Y189" s="185"/>
      <c r="Z189" s="39"/>
      <c r="AA189" s="17"/>
    </row>
    <row r="190" spans="1:27" s="28" customFormat="1" ht="45" customHeight="1">
      <c r="A190" s="23"/>
      <c r="B190" s="23"/>
      <c r="C190" s="40"/>
      <c r="D190" s="185"/>
      <c r="E190" s="185"/>
      <c r="F190" s="185"/>
      <c r="G190" s="185"/>
      <c r="H190" s="185"/>
      <c r="I190" s="38"/>
      <c r="J190" s="398" t="s">
        <v>200</v>
      </c>
      <c r="K190" s="413"/>
      <c r="L190" s="413"/>
      <c r="M190" s="413"/>
      <c r="N190" s="413"/>
      <c r="O190" s="413"/>
      <c r="P190" s="413"/>
      <c r="Q190" s="413"/>
      <c r="R190" s="413"/>
      <c r="S190" s="413"/>
      <c r="T190" s="413"/>
      <c r="U190" s="413"/>
      <c r="V190" s="413"/>
      <c r="W190" s="413"/>
      <c r="X190" s="413"/>
      <c r="Y190" s="413"/>
      <c r="Z190" s="39"/>
      <c r="AA190" s="17"/>
    </row>
    <row r="191" spans="1:27" s="28" customFormat="1" ht="20.100000000000001" customHeight="1">
      <c r="A191" s="23"/>
      <c r="B191" s="23"/>
      <c r="C191" s="36"/>
      <c r="D191" s="37">
        <v>5</v>
      </c>
      <c r="E191" s="28" t="s">
        <v>57</v>
      </c>
      <c r="I191" s="364"/>
      <c r="J191" s="365"/>
      <c r="K191" s="365"/>
      <c r="L191" s="365"/>
      <c r="M191" s="365"/>
      <c r="N191" s="185"/>
      <c r="O191" s="185"/>
      <c r="P191" s="185"/>
      <c r="Q191" s="185"/>
      <c r="R191" s="185"/>
      <c r="S191" s="185"/>
      <c r="T191" s="185"/>
      <c r="U191" s="185"/>
      <c r="V191" s="185"/>
      <c r="W191" s="185"/>
      <c r="X191" s="185"/>
      <c r="Y191" s="185"/>
      <c r="Z191" s="39"/>
      <c r="AA191" s="17"/>
    </row>
    <row r="192" spans="1:27" s="28" customFormat="1" ht="20.100000000000001" customHeight="1">
      <c r="A192" s="23"/>
      <c r="B192" s="23"/>
      <c r="C192" s="40"/>
      <c r="D192" s="185"/>
      <c r="E192" s="185"/>
      <c r="F192" s="185"/>
      <c r="G192" s="185"/>
      <c r="H192" s="185"/>
      <c r="I192" s="38"/>
      <c r="J192" s="184" t="str">
        <f>日付例&amp;"　年月日を入力してください。個人の場合は入力不要です。"</f>
        <v>例)2022/4/1、R4/4/1　年月日を入力してください。個人の場合は入力不要です。</v>
      </c>
      <c r="K192" s="186"/>
      <c r="L192" s="186"/>
      <c r="M192" s="186"/>
      <c r="N192" s="186"/>
      <c r="O192" s="186"/>
      <c r="P192" s="186"/>
      <c r="Q192" s="186"/>
      <c r="R192" s="186"/>
      <c r="S192" s="186"/>
      <c r="T192" s="186"/>
      <c r="U192" s="186"/>
      <c r="V192" s="186"/>
      <c r="W192" s="186"/>
      <c r="X192" s="186"/>
      <c r="Y192" s="186"/>
      <c r="Z192" s="39"/>
      <c r="AA192" s="17"/>
    </row>
    <row r="193" spans="1:27" s="28" customFormat="1" ht="20.100000000000001" customHeight="1">
      <c r="A193" s="23"/>
      <c r="B193" s="23"/>
      <c r="C193" s="36"/>
      <c r="D193" s="101">
        <v>6</v>
      </c>
      <c r="E193" s="28" t="s">
        <v>116</v>
      </c>
      <c r="F193" s="185"/>
      <c r="G193" s="185"/>
      <c r="H193" s="185"/>
      <c r="I193" s="364"/>
      <c r="J193" s="365"/>
      <c r="K193" s="365"/>
      <c r="L193" s="365"/>
      <c r="M193" s="365"/>
      <c r="N193" s="94"/>
      <c r="O193" s="94"/>
      <c r="P193" s="94"/>
      <c r="Q193" s="94"/>
      <c r="R193" s="94"/>
      <c r="S193" s="94"/>
      <c r="T193" s="94"/>
      <c r="U193" s="94"/>
      <c r="V193" s="94"/>
      <c r="W193" s="94"/>
      <c r="X193" s="94"/>
      <c r="Y193" s="94"/>
      <c r="Z193" s="102"/>
      <c r="AA193" s="103"/>
    </row>
    <row r="194" spans="1:27" s="28" customFormat="1" ht="20.100000000000001" customHeight="1">
      <c r="A194" s="23"/>
      <c r="B194" s="23"/>
      <c r="C194" s="36"/>
      <c r="D194" s="37"/>
      <c r="E194" s="185"/>
      <c r="F194" s="185"/>
      <c r="G194" s="185"/>
      <c r="H194" s="185"/>
      <c r="I194" s="38"/>
      <c r="J194" s="184" t="str">
        <f>日付例&amp;"　年月日を入力してください。1900/4/1以前の場合は、空欄のままとしてください。"</f>
        <v>例)2022/4/1、R4/4/1　年月日を入力してください。1900/4/1以前の場合は、空欄のままとしてください。</v>
      </c>
      <c r="K194" s="186"/>
      <c r="L194" s="186"/>
      <c r="M194" s="186"/>
      <c r="N194" s="104"/>
      <c r="O194" s="105"/>
      <c r="P194" s="106"/>
      <c r="Q194" s="105"/>
      <c r="R194" s="105"/>
      <c r="S194" s="105"/>
      <c r="T194" s="105"/>
      <c r="U194" s="105"/>
      <c r="V194" s="105"/>
      <c r="W194" s="105"/>
      <c r="X194" s="105"/>
      <c r="Y194" s="105"/>
      <c r="Z194" s="49"/>
      <c r="AA194" s="103"/>
    </row>
    <row r="195" spans="1:27" s="28" customFormat="1" ht="20.100000000000001" customHeight="1">
      <c r="A195" s="23"/>
      <c r="B195" s="23"/>
      <c r="C195" s="36"/>
      <c r="D195" s="101">
        <v>7</v>
      </c>
      <c r="E195" s="107" t="s">
        <v>27</v>
      </c>
      <c r="F195" s="107"/>
      <c r="G195" s="107"/>
      <c r="H195" s="185"/>
      <c r="I195" s="364"/>
      <c r="J195" s="392"/>
      <c r="K195" s="392"/>
      <c r="L195" s="392"/>
      <c r="M195" s="392"/>
      <c r="N195" s="108" t="s">
        <v>28</v>
      </c>
      <c r="O195" s="364"/>
      <c r="P195" s="399"/>
      <c r="Q195" s="399"/>
      <c r="R195" s="399"/>
      <c r="S195" s="109" t="s">
        <v>29</v>
      </c>
      <c r="T195" s="94"/>
      <c r="U195" s="94"/>
      <c r="V195" s="94"/>
      <c r="W195" s="94"/>
      <c r="X195" s="94"/>
      <c r="Y195" s="94"/>
      <c r="Z195" s="102"/>
      <c r="AA195" s="103"/>
    </row>
    <row r="196" spans="1:27" s="28" customFormat="1" ht="20.100000000000001" customHeight="1">
      <c r="A196" s="23"/>
      <c r="B196" s="23"/>
      <c r="C196" s="36"/>
      <c r="D196" s="37"/>
      <c r="E196" s="100" t="s">
        <v>30</v>
      </c>
      <c r="F196" s="185"/>
      <c r="G196" s="185"/>
      <c r="H196" s="185"/>
      <c r="I196" s="110"/>
      <c r="J196" s="105" t="str">
        <f>日付例&amp;"　年月日を入力してください。"</f>
        <v>例)2022/4/1、R4/4/1　年月日を入力してください。</v>
      </c>
      <c r="K196" s="105"/>
      <c r="L196" s="105"/>
      <c r="M196" s="106"/>
      <c r="N196" s="104"/>
      <c r="O196" s="105"/>
      <c r="P196" s="106"/>
      <c r="Q196" s="105"/>
      <c r="R196" s="105"/>
      <c r="S196" s="105"/>
      <c r="T196" s="105"/>
      <c r="U196" s="105"/>
      <c r="V196" s="105"/>
      <c r="W196" s="105"/>
      <c r="X196" s="105"/>
      <c r="Y196" s="105"/>
      <c r="Z196" s="49"/>
      <c r="AA196" s="103"/>
    </row>
    <row r="197" spans="1:27" s="28" customFormat="1" ht="20.100000000000001" customHeight="1">
      <c r="A197" s="23"/>
      <c r="B197" s="23"/>
      <c r="C197" s="36"/>
      <c r="D197" s="101">
        <v>8</v>
      </c>
      <c r="E197" s="157" t="s">
        <v>195</v>
      </c>
      <c r="F197" s="185"/>
      <c r="G197" s="185"/>
      <c r="H197" s="185"/>
      <c r="I197" s="364"/>
      <c r="J197" s="392"/>
      <c r="K197" s="392"/>
      <c r="L197" s="392"/>
      <c r="M197" s="392"/>
      <c r="N197" s="111"/>
      <c r="O197" s="94"/>
      <c r="P197" s="93"/>
      <c r="Q197" s="94"/>
      <c r="R197" s="94"/>
      <c r="S197" s="94"/>
      <c r="T197" s="94"/>
      <c r="U197" s="94"/>
      <c r="V197" s="94"/>
      <c r="W197" s="94"/>
      <c r="X197" s="94"/>
      <c r="Y197" s="94"/>
      <c r="Z197" s="102"/>
      <c r="AA197" s="103"/>
    </row>
    <row r="198" spans="1:27" s="28" customFormat="1" ht="20.100000000000001" customHeight="1">
      <c r="A198" s="23"/>
      <c r="B198" s="23"/>
      <c r="C198" s="36"/>
      <c r="D198" s="37"/>
      <c r="E198" s="100" t="s">
        <v>117</v>
      </c>
      <c r="F198" s="185"/>
      <c r="G198" s="185"/>
      <c r="H198" s="185"/>
      <c r="I198" s="112"/>
      <c r="J198" s="105" t="str">
        <f>日付例&amp;"　年月日を入力してください。"</f>
        <v>例)2022/4/1、R4/4/1　年月日を入力してください。</v>
      </c>
      <c r="K198" s="105"/>
      <c r="L198" s="105"/>
      <c r="M198" s="106"/>
      <c r="N198" s="104"/>
      <c r="O198" s="105"/>
      <c r="P198" s="106"/>
      <c r="Q198" s="105"/>
      <c r="R198" s="105"/>
      <c r="S198" s="105"/>
      <c r="T198" s="105"/>
      <c r="U198" s="105"/>
      <c r="V198" s="105"/>
      <c r="W198" s="105"/>
      <c r="X198" s="105"/>
      <c r="Y198" s="105"/>
      <c r="Z198" s="49"/>
      <c r="AA198" s="103"/>
    </row>
    <row r="199" spans="1:27" s="28" customFormat="1" ht="20.100000000000001" customHeight="1">
      <c r="A199" s="23"/>
      <c r="B199" s="23"/>
      <c r="C199" s="36"/>
      <c r="D199" s="37">
        <v>9</v>
      </c>
      <c r="E199" s="28" t="s">
        <v>240</v>
      </c>
      <c r="I199" s="89"/>
      <c r="J199" s="89"/>
      <c r="K199" s="89"/>
      <c r="L199" s="89"/>
      <c r="M199" s="185"/>
      <c r="N199" s="185"/>
      <c r="O199" s="185"/>
      <c r="P199" s="185"/>
      <c r="Q199" s="185"/>
      <c r="R199" s="185"/>
      <c r="S199" s="185"/>
      <c r="T199" s="185"/>
      <c r="U199" s="185"/>
      <c r="V199" s="185"/>
      <c r="W199" s="185"/>
      <c r="X199" s="185"/>
      <c r="Z199" s="77"/>
      <c r="AA199" s="17"/>
    </row>
    <row r="200" spans="1:27" s="28" customFormat="1" ht="20.100000000000001" customHeight="1">
      <c r="A200" s="23">
        <f>IF(TRIM($I200)="", 1001, 0)</f>
        <v>1001</v>
      </c>
      <c r="B200" s="23"/>
      <c r="C200" s="36"/>
      <c r="E200" s="366" t="s">
        <v>173</v>
      </c>
      <c r="F200" s="367"/>
      <c r="G200" s="367"/>
      <c r="H200" s="368"/>
      <c r="I200" s="274"/>
      <c r="J200" s="369"/>
      <c r="K200" s="369"/>
      <c r="L200" s="369"/>
      <c r="M200" s="370"/>
      <c r="Y200" s="185"/>
      <c r="Z200" s="77"/>
      <c r="AA200" s="17"/>
    </row>
    <row r="201" spans="1:27" s="28" customFormat="1" ht="20.100000000000001" customHeight="1">
      <c r="A201" s="23">
        <f>IF(TRIM($I201)="", 1001, 0)</f>
        <v>1001</v>
      </c>
      <c r="B201" s="23"/>
      <c r="C201" s="36"/>
      <c r="D201" s="37"/>
      <c r="E201" s="371" t="s">
        <v>174</v>
      </c>
      <c r="F201" s="372"/>
      <c r="G201" s="372"/>
      <c r="H201" s="373"/>
      <c r="I201" s="282"/>
      <c r="J201" s="374"/>
      <c r="K201" s="374"/>
      <c r="L201" s="374"/>
      <c r="M201" s="375"/>
      <c r="Y201" s="185"/>
      <c r="Z201" s="77"/>
      <c r="AA201" s="17"/>
    </row>
    <row r="202" spans="1:27" s="28" customFormat="1" ht="20.100000000000001" customHeight="1">
      <c r="A202" s="23">
        <f>IF(TRIM($I202)="", 1001, 0)</f>
        <v>1001</v>
      </c>
      <c r="B202" s="23"/>
      <c r="C202" s="36"/>
      <c r="D202" s="37"/>
      <c r="E202" s="463" t="s">
        <v>175</v>
      </c>
      <c r="F202" s="464"/>
      <c r="G202" s="464"/>
      <c r="H202" s="465"/>
      <c r="I202" s="282"/>
      <c r="J202" s="374"/>
      <c r="K202" s="374"/>
      <c r="L202" s="374"/>
      <c r="M202" s="375"/>
      <c r="Y202" s="185"/>
      <c r="Z202" s="77"/>
      <c r="AA202" s="17"/>
    </row>
    <row r="203" spans="1:27" s="28" customFormat="1" ht="20.100000000000001" customHeight="1">
      <c r="A203" s="23"/>
      <c r="B203" s="23"/>
      <c r="C203" s="36"/>
      <c r="D203" s="37"/>
      <c r="E203" s="371" t="s">
        <v>176</v>
      </c>
      <c r="F203" s="372"/>
      <c r="G203" s="372"/>
      <c r="H203" s="373"/>
      <c r="I203" s="469">
        <f>I200+I201+I202</f>
        <v>0</v>
      </c>
      <c r="J203" s="470"/>
      <c r="K203" s="470"/>
      <c r="L203" s="470"/>
      <c r="M203" s="471"/>
      <c r="Y203" s="185"/>
      <c r="Z203" s="77"/>
      <c r="AA203" s="17"/>
    </row>
    <row r="204" spans="1:27" s="28" customFormat="1" ht="20.100000000000001" customHeight="1">
      <c r="A204" s="23">
        <f>IF(TRIM($I204)="", 1001, 0)</f>
        <v>1001</v>
      </c>
      <c r="B204" s="23"/>
      <c r="C204" s="36"/>
      <c r="D204" s="37"/>
      <c r="E204" s="349" t="s">
        <v>177</v>
      </c>
      <c r="F204" s="350"/>
      <c r="G204" s="350"/>
      <c r="H204" s="351"/>
      <c r="I204" s="352"/>
      <c r="J204" s="353"/>
      <c r="K204" s="353"/>
      <c r="L204" s="353"/>
      <c r="M204" s="354"/>
      <c r="Y204" s="185"/>
      <c r="Z204" s="77"/>
      <c r="AA204" s="17"/>
    </row>
    <row r="205" spans="1:27" s="28" customFormat="1" ht="20.100000000000001" customHeight="1">
      <c r="A205" s="23"/>
      <c r="B205" s="23"/>
      <c r="C205" s="36"/>
      <c r="D205" s="37"/>
      <c r="E205" s="113"/>
      <c r="F205" s="114"/>
      <c r="G205" s="111"/>
      <c r="H205" s="111"/>
      <c r="I205" s="115"/>
      <c r="J205" s="111"/>
      <c r="K205" s="111"/>
      <c r="Y205" s="185"/>
      <c r="Z205" s="77"/>
      <c r="AA205" s="17"/>
    </row>
    <row r="206" spans="1:27" s="28" customFormat="1" ht="20.100000000000001" customHeight="1">
      <c r="A206" s="23"/>
      <c r="B206" s="23"/>
      <c r="C206" s="36"/>
      <c r="D206" s="37">
        <v>10</v>
      </c>
      <c r="E206" s="28" t="s">
        <v>49</v>
      </c>
      <c r="I206" s="296"/>
      <c r="J206" s="365"/>
      <c r="K206" s="365"/>
      <c r="L206" s="365"/>
      <c r="M206" s="365"/>
      <c r="N206" s="185"/>
      <c r="O206" s="185"/>
      <c r="P206" s="185"/>
      <c r="Q206" s="185"/>
      <c r="R206" s="185"/>
      <c r="S206" s="185"/>
      <c r="T206" s="185"/>
      <c r="U206" s="185"/>
      <c r="V206" s="185"/>
      <c r="W206" s="185"/>
      <c r="X206" s="185"/>
      <c r="Y206" s="185"/>
      <c r="Z206" s="39"/>
      <c r="AA206" s="17"/>
    </row>
    <row r="207" spans="1:27" s="28" customFormat="1" ht="60" customHeight="1">
      <c r="A207" s="23"/>
      <c r="B207" s="23"/>
      <c r="C207" s="40"/>
      <c r="D207" s="185"/>
      <c r="E207" s="185"/>
      <c r="F207" s="185"/>
      <c r="G207" s="185"/>
      <c r="H207" s="185"/>
      <c r="I207" s="38"/>
      <c r="J207" s="247" t="s">
        <v>202</v>
      </c>
      <c r="K207" s="247"/>
      <c r="L207" s="247"/>
      <c r="M207" s="247"/>
      <c r="N207" s="247"/>
      <c r="O207" s="247"/>
      <c r="P207" s="247"/>
      <c r="Q207" s="247"/>
      <c r="R207" s="247"/>
      <c r="S207" s="247"/>
      <c r="T207" s="247"/>
      <c r="U207" s="247"/>
      <c r="V207" s="247"/>
      <c r="W207" s="247"/>
      <c r="X207" s="247"/>
      <c r="Y207" s="247"/>
      <c r="Z207" s="39"/>
      <c r="AA207" s="17"/>
    </row>
    <row r="208" spans="1:27" s="28" customFormat="1" ht="20.100000000000001" customHeight="1">
      <c r="A208" s="23"/>
      <c r="B208" s="23"/>
      <c r="C208" s="32"/>
      <c r="D208" s="101">
        <v>11</v>
      </c>
      <c r="E208" s="185" t="s">
        <v>17</v>
      </c>
      <c r="F208" s="33"/>
      <c r="G208" s="33"/>
      <c r="H208" s="33"/>
      <c r="I208" s="185"/>
      <c r="J208" s="185"/>
      <c r="K208" s="185"/>
      <c r="L208" s="185"/>
      <c r="M208" s="185"/>
      <c r="N208" s="185"/>
      <c r="O208" s="185"/>
      <c r="P208" s="185"/>
      <c r="Q208" s="185"/>
      <c r="R208" s="185"/>
      <c r="S208" s="185"/>
      <c r="T208" s="185"/>
      <c r="U208" s="185"/>
      <c r="V208" s="185"/>
      <c r="W208" s="185"/>
      <c r="X208" s="185"/>
      <c r="Y208" s="185"/>
      <c r="Z208" s="39"/>
      <c r="AA208" s="103"/>
    </row>
    <row r="209" spans="1:27" s="28" customFormat="1" ht="20.100000000000001" customHeight="1">
      <c r="A209" s="23"/>
      <c r="B209" s="23"/>
      <c r="C209" s="36"/>
      <c r="D209" s="77"/>
      <c r="E209" s="466" t="s">
        <v>18</v>
      </c>
      <c r="F209" s="467"/>
      <c r="G209" s="467"/>
      <c r="H209" s="468"/>
      <c r="I209" s="457" t="s">
        <v>179</v>
      </c>
      <c r="J209" s="458"/>
      <c r="K209" s="458"/>
      <c r="L209" s="458"/>
      <c r="M209" s="459"/>
      <c r="Z209" s="77"/>
      <c r="AA209" s="103"/>
    </row>
    <row r="210" spans="1:27" s="28" customFormat="1" ht="20.100000000000001" customHeight="1">
      <c r="A210" s="23"/>
      <c r="B210" s="23"/>
      <c r="C210" s="36"/>
      <c r="D210" s="77"/>
      <c r="E210" s="418" t="s">
        <v>19</v>
      </c>
      <c r="F210" s="419"/>
      <c r="G210" s="419"/>
      <c r="H210" s="420"/>
      <c r="I210" s="274"/>
      <c r="J210" s="275"/>
      <c r="K210" s="275"/>
      <c r="L210" s="275"/>
      <c r="M210" s="273"/>
      <c r="Z210" s="77"/>
      <c r="AA210" s="103"/>
    </row>
    <row r="211" spans="1:27" s="28" customFormat="1" ht="20.100000000000001" customHeight="1">
      <c r="A211" s="23"/>
      <c r="B211" s="23"/>
      <c r="C211" s="36"/>
      <c r="D211" s="77"/>
      <c r="E211" s="421" t="s">
        <v>20</v>
      </c>
      <c r="F211" s="422"/>
      <c r="G211" s="422"/>
      <c r="H211" s="423"/>
      <c r="I211" s="282"/>
      <c r="J211" s="300"/>
      <c r="K211" s="300"/>
      <c r="L211" s="300"/>
      <c r="M211" s="299"/>
      <c r="Z211" s="77"/>
      <c r="AA211" s="103"/>
    </row>
    <row r="212" spans="1:27" s="28" customFormat="1" ht="20.100000000000001" customHeight="1">
      <c r="A212" s="23"/>
      <c r="B212" s="23"/>
      <c r="C212" s="36"/>
      <c r="D212" s="77"/>
      <c r="E212" s="421" t="s">
        <v>21</v>
      </c>
      <c r="F212" s="422"/>
      <c r="G212" s="422"/>
      <c r="H212" s="423"/>
      <c r="I212" s="282"/>
      <c r="J212" s="300"/>
      <c r="K212" s="300"/>
      <c r="L212" s="300"/>
      <c r="M212" s="299"/>
      <c r="Z212" s="77"/>
      <c r="AA212" s="103"/>
    </row>
    <row r="213" spans="1:27" s="28" customFormat="1" ht="20.100000000000001" customHeight="1" thickBot="1">
      <c r="A213" s="23"/>
      <c r="B213" s="23"/>
      <c r="C213" s="36"/>
      <c r="D213" s="77"/>
      <c r="E213" s="472" t="s">
        <v>22</v>
      </c>
      <c r="F213" s="473"/>
      <c r="G213" s="473"/>
      <c r="H213" s="474"/>
      <c r="I213" s="376"/>
      <c r="J213" s="437"/>
      <c r="K213" s="437"/>
      <c r="L213" s="437"/>
      <c r="M213" s="303"/>
      <c r="Z213" s="77"/>
      <c r="AA213" s="103"/>
    </row>
    <row r="214" spans="1:27" s="28" customFormat="1" ht="20.100000000000001" customHeight="1" thickTop="1">
      <c r="A214" s="23"/>
      <c r="B214" s="23"/>
      <c r="C214" s="36"/>
      <c r="E214" s="407" t="s">
        <v>178</v>
      </c>
      <c r="F214" s="408"/>
      <c r="G214" s="408"/>
      <c r="H214" s="409"/>
      <c r="I214" s="324">
        <f>I210+I212+I213</f>
        <v>0</v>
      </c>
      <c r="J214" s="325"/>
      <c r="K214" s="325"/>
      <c r="L214" s="325"/>
      <c r="M214" s="323"/>
      <c r="Z214" s="77"/>
      <c r="AA214" s="103"/>
    </row>
    <row r="215" spans="1:27" s="28" customFormat="1" ht="20.100000000000001" customHeight="1">
      <c r="A215" s="23"/>
      <c r="B215" s="23"/>
      <c r="C215" s="36"/>
      <c r="D215" s="37"/>
      <c r="E215" s="185"/>
      <c r="F215" s="185"/>
      <c r="G215" s="185"/>
      <c r="H215" s="185"/>
      <c r="I215" s="94"/>
      <c r="J215" s="94"/>
      <c r="K215" s="94"/>
      <c r="L215" s="111"/>
      <c r="M215" s="111"/>
      <c r="N215" s="111"/>
      <c r="O215" s="94"/>
      <c r="P215" s="94"/>
      <c r="Q215" s="94"/>
      <c r="R215" s="94"/>
      <c r="S215" s="94"/>
      <c r="T215" s="94"/>
      <c r="U215" s="94"/>
      <c r="V215" s="94"/>
      <c r="W215" s="94"/>
      <c r="X215" s="94"/>
      <c r="Y215" s="94"/>
      <c r="Z215" s="102"/>
      <c r="AA215" s="103"/>
    </row>
    <row r="216" spans="1:27" s="28" customFormat="1" ht="20.100000000000001" customHeight="1">
      <c r="A216" s="23"/>
      <c r="B216" s="23"/>
      <c r="C216" s="36"/>
      <c r="D216" s="101">
        <v>12</v>
      </c>
      <c r="E216" s="185" t="s">
        <v>58</v>
      </c>
      <c r="F216" s="185"/>
      <c r="G216" s="185"/>
      <c r="H216" s="185"/>
      <c r="I216" s="67"/>
      <c r="Z216" s="77"/>
      <c r="AA216" s="103"/>
    </row>
    <row r="217" spans="1:27" s="28" customFormat="1" ht="20.100000000000001" customHeight="1">
      <c r="A217" s="23"/>
      <c r="B217" s="23"/>
      <c r="C217" s="36"/>
      <c r="D217" s="77"/>
      <c r="E217" s="466" t="s">
        <v>18</v>
      </c>
      <c r="F217" s="467"/>
      <c r="G217" s="467"/>
      <c r="H217" s="468"/>
      <c r="I217" s="457" t="s">
        <v>180</v>
      </c>
      <c r="J217" s="458"/>
      <c r="K217" s="458"/>
      <c r="L217" s="458"/>
      <c r="M217" s="459"/>
      <c r="Z217" s="77"/>
      <c r="AA217" s="103"/>
    </row>
    <row r="218" spans="1:27" s="28" customFormat="1" ht="20.100000000000001" customHeight="1">
      <c r="A218" s="23"/>
      <c r="B218" s="23"/>
      <c r="C218" s="36"/>
      <c r="D218" s="37"/>
      <c r="E218" s="410" t="s">
        <v>182</v>
      </c>
      <c r="F218" s="411"/>
      <c r="G218" s="411"/>
      <c r="H218" s="412"/>
      <c r="I218" s="274"/>
      <c r="J218" s="275"/>
      <c r="K218" s="275"/>
      <c r="L218" s="275"/>
      <c r="M218" s="273"/>
      <c r="N218" s="28" t="s">
        <v>181</v>
      </c>
      <c r="Z218" s="77"/>
      <c r="AA218" s="103"/>
    </row>
    <row r="219" spans="1:27" s="28" customFormat="1" ht="20.100000000000001" customHeight="1" thickBot="1">
      <c r="A219" s="23"/>
      <c r="B219" s="23"/>
      <c r="C219" s="36"/>
      <c r="D219" s="37"/>
      <c r="E219" s="434" t="s">
        <v>183</v>
      </c>
      <c r="F219" s="435"/>
      <c r="G219" s="435"/>
      <c r="H219" s="436"/>
      <c r="I219" s="376"/>
      <c r="J219" s="437"/>
      <c r="K219" s="437"/>
      <c r="L219" s="437"/>
      <c r="M219" s="303"/>
      <c r="N219" s="28" t="s">
        <v>181</v>
      </c>
      <c r="Z219" s="77"/>
      <c r="AA219" s="103"/>
    </row>
    <row r="220" spans="1:27" s="28" customFormat="1" ht="20.100000000000001" customHeight="1" thickTop="1">
      <c r="A220" s="23"/>
      <c r="B220" s="23"/>
      <c r="C220" s="36"/>
      <c r="D220" s="37"/>
      <c r="E220" s="290" t="s">
        <v>59</v>
      </c>
      <c r="F220" s="291"/>
      <c r="G220" s="291"/>
      <c r="H220" s="292"/>
      <c r="I220" s="293" t="str">
        <f>IFERROR(ROUND(I218*100/I219,1),"")</f>
        <v/>
      </c>
      <c r="J220" s="294"/>
      <c r="K220" s="294"/>
      <c r="L220" s="294"/>
      <c r="M220" s="295"/>
      <c r="N220" s="28" t="s">
        <v>60</v>
      </c>
      <c r="Z220" s="77"/>
      <c r="AA220" s="103"/>
    </row>
    <row r="221" spans="1:27" s="28" customFormat="1" ht="20.100000000000001" customHeight="1">
      <c r="A221" s="23"/>
      <c r="B221" s="23"/>
      <c r="C221" s="36"/>
      <c r="D221" s="37"/>
      <c r="E221" s="94"/>
      <c r="F221" s="94"/>
      <c r="G221" s="94"/>
      <c r="H221" s="94"/>
      <c r="I221" s="94"/>
      <c r="J221" s="94"/>
      <c r="K221" s="94"/>
      <c r="L221" s="94"/>
      <c r="M221" s="94"/>
      <c r="N221" s="94"/>
      <c r="O221" s="94"/>
      <c r="P221" s="94"/>
      <c r="Q221" s="94"/>
      <c r="R221" s="94"/>
      <c r="S221" s="94"/>
      <c r="T221" s="94"/>
      <c r="U221" s="94"/>
      <c r="V221" s="94"/>
      <c r="W221" s="94"/>
      <c r="X221" s="94"/>
      <c r="Y221" s="94"/>
      <c r="Z221" s="102"/>
      <c r="AA221" s="103"/>
    </row>
    <row r="222" spans="1:27" s="28" customFormat="1" ht="20.100000000000001" customHeight="1">
      <c r="A222" s="23"/>
      <c r="B222" s="23"/>
      <c r="C222" s="50"/>
      <c r="D222" s="51"/>
      <c r="E222" s="51"/>
      <c r="F222" s="51"/>
      <c r="G222" s="51"/>
      <c r="H222" s="51"/>
      <c r="I222" s="51"/>
      <c r="J222" s="52"/>
      <c r="K222" s="52"/>
      <c r="L222" s="52"/>
      <c r="M222" s="73"/>
      <c r="N222" s="52"/>
      <c r="O222" s="52"/>
      <c r="P222" s="73"/>
      <c r="Q222" s="52"/>
      <c r="R222" s="52"/>
      <c r="S222" s="52"/>
      <c r="T222" s="52"/>
      <c r="U222" s="52"/>
      <c r="V222" s="52"/>
      <c r="W222" s="52"/>
      <c r="X222" s="52"/>
      <c r="Y222" s="52"/>
      <c r="Z222" s="116"/>
      <c r="AA222" s="103"/>
    </row>
    <row r="223" spans="1:27" s="28" customFormat="1" ht="20.100000000000001" customHeight="1">
      <c r="A223" s="23"/>
      <c r="B223" s="23"/>
      <c r="C223" s="185"/>
      <c r="D223" s="185"/>
      <c r="E223" s="185"/>
      <c r="F223" s="185"/>
      <c r="G223" s="185"/>
      <c r="H223" s="185"/>
      <c r="I223" s="185"/>
      <c r="J223" s="56"/>
      <c r="K223" s="56"/>
      <c r="L223" s="56"/>
      <c r="M223" s="74"/>
      <c r="N223" s="56"/>
      <c r="O223" s="56"/>
      <c r="P223" s="74"/>
      <c r="Q223" s="56"/>
      <c r="R223" s="56"/>
      <c r="S223" s="56"/>
      <c r="T223" s="56"/>
      <c r="U223" s="56"/>
      <c r="V223" s="56"/>
      <c r="W223" s="56"/>
      <c r="X223" s="56"/>
      <c r="Y223" s="56"/>
      <c r="Z223" s="56"/>
      <c r="AA223" s="56"/>
    </row>
    <row r="224" spans="1:27" s="28" customFormat="1" ht="20.100000000000001" customHeight="1">
      <c r="A224" s="23"/>
      <c r="B224" s="23"/>
      <c r="C224" s="185"/>
      <c r="D224" s="185"/>
      <c r="E224" s="185"/>
      <c r="F224" s="185"/>
      <c r="G224" s="185"/>
      <c r="H224" s="185"/>
      <c r="I224" s="185"/>
      <c r="J224" s="56"/>
      <c r="K224" s="56"/>
      <c r="L224" s="56"/>
      <c r="M224" s="74"/>
      <c r="Y224" s="56"/>
      <c r="Z224" s="56"/>
      <c r="AA224" s="56"/>
    </row>
    <row r="225" spans="1:27" s="28" customFormat="1" ht="20.100000000000001" customHeight="1">
      <c r="A225" s="23"/>
      <c r="B225" s="23"/>
      <c r="C225" s="388" t="s">
        <v>190</v>
      </c>
      <c r="D225" s="389"/>
      <c r="E225" s="389"/>
      <c r="F225" s="389"/>
      <c r="G225" s="389"/>
      <c r="H225" s="390"/>
      <c r="I225" s="82"/>
      <c r="J225" s="83"/>
      <c r="K225" s="83"/>
      <c r="L225" s="83"/>
      <c r="M225" s="83"/>
      <c r="N225" s="83"/>
      <c r="O225" s="83"/>
      <c r="P225" s="83"/>
      <c r="Q225" s="83"/>
      <c r="R225" s="83"/>
      <c r="S225" s="83"/>
      <c r="T225" s="83"/>
      <c r="U225" s="83"/>
      <c r="V225" s="83"/>
      <c r="W225" s="83"/>
      <c r="X225" s="83"/>
      <c r="Y225" s="83"/>
      <c r="Z225" s="83"/>
    </row>
    <row r="226" spans="1:27" s="28" customFormat="1" ht="20.100000000000001" customHeight="1">
      <c r="A226" s="23"/>
      <c r="B226" s="23"/>
      <c r="C226" s="32"/>
      <c r="D226" s="37"/>
      <c r="E226" s="117"/>
      <c r="F226" s="33"/>
      <c r="G226" s="33"/>
      <c r="H226" s="33"/>
      <c r="I226" s="185"/>
      <c r="J226" s="185"/>
      <c r="K226" s="185"/>
      <c r="L226" s="185"/>
      <c r="M226" s="185"/>
      <c r="N226" s="185"/>
      <c r="O226" s="185"/>
      <c r="P226" s="185"/>
      <c r="Q226" s="185"/>
      <c r="R226" s="185"/>
      <c r="S226" s="185"/>
      <c r="T226" s="185"/>
      <c r="U226" s="185"/>
      <c r="V226" s="185"/>
      <c r="W226" s="185"/>
      <c r="X226" s="185"/>
      <c r="Y226" s="185"/>
      <c r="Z226" s="39"/>
    </row>
    <row r="227" spans="1:27" s="28" customFormat="1" ht="60" customHeight="1">
      <c r="A227" s="23"/>
      <c r="B227" s="23"/>
      <c r="C227" s="118"/>
      <c r="D227" s="480" t="s">
        <v>224</v>
      </c>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39"/>
    </row>
    <row r="228" spans="1:27" s="28" customFormat="1" ht="20.100000000000001" customHeight="1">
      <c r="A228" s="23"/>
      <c r="B228" s="23"/>
      <c r="C228" s="119"/>
      <c r="D228" s="438" t="s">
        <v>82</v>
      </c>
      <c r="E228" s="439"/>
      <c r="F228" s="439"/>
      <c r="G228" s="439"/>
      <c r="H228" s="439"/>
      <c r="I228" s="439"/>
      <c r="J228" s="440"/>
      <c r="K228" s="502" t="s">
        <v>184</v>
      </c>
      <c r="L228" s="503"/>
      <c r="M228" s="503"/>
      <c r="N228" s="503"/>
      <c r="O228" s="503"/>
      <c r="P228" s="503"/>
      <c r="Q228" s="481" t="s">
        <v>185</v>
      </c>
      <c r="R228" s="482"/>
      <c r="S228" s="482"/>
      <c r="T228" s="482"/>
      <c r="U228" s="483" t="s">
        <v>162</v>
      </c>
      <c r="V228" s="484"/>
      <c r="W228" s="484"/>
      <c r="X228" s="484"/>
      <c r="Y228" s="485"/>
      <c r="Z228" s="39"/>
    </row>
    <row r="229" spans="1:27" s="28" customFormat="1" ht="20.100000000000001" customHeight="1">
      <c r="A229" s="88"/>
      <c r="B229" s="23"/>
      <c r="C229" s="120"/>
      <c r="D229" s="494"/>
      <c r="E229" s="495"/>
      <c r="F229" s="495"/>
      <c r="G229" s="495"/>
      <c r="H229" s="495"/>
      <c r="I229" s="496"/>
      <c r="J229" s="497"/>
      <c r="K229" s="492"/>
      <c r="L229" s="493"/>
      <c r="M229" s="493"/>
      <c r="N229" s="121" t="s">
        <v>160</v>
      </c>
      <c r="O229" s="179"/>
      <c r="P229" s="122" t="s">
        <v>160</v>
      </c>
      <c r="Q229" s="180"/>
      <c r="R229" s="123" t="s">
        <v>160</v>
      </c>
      <c r="S229" s="14"/>
      <c r="T229" s="124" t="s">
        <v>160</v>
      </c>
      <c r="U229" s="486"/>
      <c r="V229" s="487"/>
      <c r="W229" s="487"/>
      <c r="X229" s="487"/>
      <c r="Y229" s="488"/>
      <c r="Z229" s="77"/>
    </row>
    <row r="230" spans="1:27" s="28" customFormat="1" ht="20.100000000000001" customHeight="1">
      <c r="A230" s="88"/>
      <c r="B230" s="23"/>
      <c r="C230" s="120"/>
      <c r="D230" s="498"/>
      <c r="E230" s="499"/>
      <c r="F230" s="499"/>
      <c r="G230" s="499"/>
      <c r="H230" s="499"/>
      <c r="I230" s="500"/>
      <c r="J230" s="501"/>
      <c r="K230" s="504"/>
      <c r="L230" s="505"/>
      <c r="M230" s="505"/>
      <c r="N230" s="125" t="s">
        <v>161</v>
      </c>
      <c r="O230" s="187"/>
      <c r="P230" s="126" t="s">
        <v>161</v>
      </c>
      <c r="Q230" s="13"/>
      <c r="R230" s="125" t="s">
        <v>161</v>
      </c>
      <c r="S230" s="187"/>
      <c r="T230" s="127" t="s">
        <v>161</v>
      </c>
      <c r="U230" s="489"/>
      <c r="V230" s="490"/>
      <c r="W230" s="490"/>
      <c r="X230" s="490"/>
      <c r="Y230" s="491"/>
      <c r="Z230" s="77"/>
    </row>
    <row r="231" spans="1:27" s="28" customFormat="1" ht="20.100000000000001" customHeight="1">
      <c r="A231" s="23"/>
      <c r="B231" s="23"/>
      <c r="C231" s="119"/>
      <c r="D231" s="427" t="s">
        <v>51</v>
      </c>
      <c r="E231" s="428"/>
      <c r="F231" s="428"/>
      <c r="G231" s="428"/>
      <c r="H231" s="428"/>
      <c r="I231" s="429"/>
      <c r="J231" s="430"/>
      <c r="K231" s="274"/>
      <c r="L231" s="431"/>
      <c r="M231" s="431"/>
      <c r="N231" s="432"/>
      <c r="O231" s="272"/>
      <c r="P231" s="433"/>
      <c r="Q231" s="274"/>
      <c r="R231" s="426"/>
      <c r="S231" s="272"/>
      <c r="T231" s="273"/>
      <c r="U231" s="274"/>
      <c r="V231" s="275"/>
      <c r="W231" s="275"/>
      <c r="X231" s="275"/>
      <c r="Y231" s="273"/>
      <c r="Z231" s="39"/>
    </row>
    <row r="232" spans="1:27" s="28" customFormat="1" ht="20.100000000000001" customHeight="1">
      <c r="A232" s="23"/>
      <c r="B232" s="23"/>
      <c r="C232" s="119"/>
      <c r="D232" s="248" t="s">
        <v>36</v>
      </c>
      <c r="E232" s="249"/>
      <c r="F232" s="343" t="s">
        <v>203</v>
      </c>
      <c r="G232" s="344"/>
      <c r="H232" s="344"/>
      <c r="I232" s="528"/>
      <c r="J232" s="345"/>
      <c r="K232" s="282"/>
      <c r="L232" s="286"/>
      <c r="M232" s="286"/>
      <c r="N232" s="283"/>
      <c r="O232" s="284"/>
      <c r="P232" s="285"/>
      <c r="Q232" s="282"/>
      <c r="R232" s="301"/>
      <c r="S232" s="284"/>
      <c r="T232" s="299"/>
      <c r="U232" s="282"/>
      <c r="V232" s="300"/>
      <c r="W232" s="300"/>
      <c r="X232" s="300"/>
      <c r="Y232" s="299"/>
      <c r="Z232" s="39"/>
    </row>
    <row r="233" spans="1:27" s="28" customFormat="1" ht="20.100000000000001" customHeight="1">
      <c r="A233" s="23"/>
      <c r="B233" s="23"/>
      <c r="C233" s="119"/>
      <c r="D233" s="250"/>
      <c r="E233" s="251"/>
      <c r="F233" s="343" t="s">
        <v>204</v>
      </c>
      <c r="G233" s="344"/>
      <c r="H233" s="344"/>
      <c r="I233" s="528"/>
      <c r="J233" s="345"/>
      <c r="K233" s="282"/>
      <c r="L233" s="286"/>
      <c r="M233" s="286"/>
      <c r="N233" s="283"/>
      <c r="O233" s="284"/>
      <c r="P233" s="285"/>
      <c r="Q233" s="282"/>
      <c r="R233" s="283"/>
      <c r="S233" s="284"/>
      <c r="T233" s="285"/>
      <c r="U233" s="282"/>
      <c r="V233" s="286"/>
      <c r="W233" s="286"/>
      <c r="X233" s="286"/>
      <c r="Y233" s="285"/>
      <c r="Z233" s="39"/>
    </row>
    <row r="234" spans="1:27" s="28" customFormat="1" ht="20.100000000000001" customHeight="1">
      <c r="A234" s="23"/>
      <c r="B234" s="23"/>
      <c r="C234" s="119"/>
      <c r="D234" s="527" t="s">
        <v>62</v>
      </c>
      <c r="E234" s="344"/>
      <c r="F234" s="344"/>
      <c r="G234" s="344"/>
      <c r="H234" s="344"/>
      <c r="I234" s="528"/>
      <c r="J234" s="345"/>
      <c r="K234" s="282"/>
      <c r="L234" s="286"/>
      <c r="M234" s="286"/>
      <c r="N234" s="283"/>
      <c r="O234" s="284"/>
      <c r="P234" s="285"/>
      <c r="Q234" s="282"/>
      <c r="R234" s="301"/>
      <c r="S234" s="284"/>
      <c r="T234" s="299"/>
      <c r="U234" s="282"/>
      <c r="V234" s="300"/>
      <c r="W234" s="300"/>
      <c r="X234" s="300"/>
      <c r="Y234" s="299"/>
      <c r="Z234" s="39"/>
    </row>
    <row r="235" spans="1:27" s="28" customFormat="1" ht="20.100000000000001" customHeight="1">
      <c r="A235" s="23"/>
      <c r="B235" s="23"/>
      <c r="C235" s="119"/>
      <c r="D235" s="527" t="s">
        <v>38</v>
      </c>
      <c r="E235" s="344"/>
      <c r="F235" s="344"/>
      <c r="G235" s="344"/>
      <c r="H235" s="344"/>
      <c r="I235" s="528"/>
      <c r="J235" s="345"/>
      <c r="K235" s="282"/>
      <c r="L235" s="286"/>
      <c r="M235" s="286"/>
      <c r="N235" s="283"/>
      <c r="O235" s="284"/>
      <c r="P235" s="285"/>
      <c r="Q235" s="282"/>
      <c r="R235" s="301"/>
      <c r="S235" s="284"/>
      <c r="T235" s="299"/>
      <c r="U235" s="282"/>
      <c r="V235" s="300"/>
      <c r="W235" s="300"/>
      <c r="X235" s="300"/>
      <c r="Y235" s="299"/>
      <c r="Z235" s="39"/>
    </row>
    <row r="236" spans="1:27" s="28" customFormat="1" ht="20.100000000000001" customHeight="1">
      <c r="A236" s="23"/>
      <c r="B236" s="23"/>
      <c r="C236" s="119"/>
      <c r="D236" s="527" t="s">
        <v>63</v>
      </c>
      <c r="E236" s="344"/>
      <c r="F236" s="344"/>
      <c r="G236" s="344"/>
      <c r="H236" s="344"/>
      <c r="I236" s="528"/>
      <c r="J236" s="345"/>
      <c r="K236" s="282"/>
      <c r="L236" s="286"/>
      <c r="M236" s="286"/>
      <c r="N236" s="283"/>
      <c r="O236" s="284"/>
      <c r="P236" s="285"/>
      <c r="Q236" s="282"/>
      <c r="R236" s="301"/>
      <c r="S236" s="284"/>
      <c r="T236" s="299"/>
      <c r="U236" s="282"/>
      <c r="V236" s="300"/>
      <c r="W236" s="300"/>
      <c r="X236" s="300"/>
      <c r="Y236" s="299"/>
      <c r="Z236" s="39"/>
    </row>
    <row r="237" spans="1:27" s="28" customFormat="1" ht="20.100000000000001" customHeight="1" thickBot="1">
      <c r="A237" s="23"/>
      <c r="B237" s="23"/>
      <c r="C237" s="119"/>
      <c r="D237" s="529" t="s">
        <v>81</v>
      </c>
      <c r="E237" s="530"/>
      <c r="F237" s="530"/>
      <c r="G237" s="530"/>
      <c r="H237" s="530"/>
      <c r="I237" s="531"/>
      <c r="J237" s="532"/>
      <c r="K237" s="376"/>
      <c r="L237" s="476"/>
      <c r="M237" s="476"/>
      <c r="N237" s="477"/>
      <c r="O237" s="302"/>
      <c r="P237" s="537"/>
      <c r="Q237" s="376"/>
      <c r="R237" s="377"/>
      <c r="S237" s="302"/>
      <c r="T237" s="303"/>
      <c r="U237" s="376"/>
      <c r="V237" s="437"/>
      <c r="W237" s="437"/>
      <c r="X237" s="437"/>
      <c r="Y237" s="303"/>
      <c r="Z237" s="39"/>
    </row>
    <row r="238" spans="1:27" s="28" customFormat="1" ht="20.100000000000001" customHeight="1" thickTop="1">
      <c r="A238" s="23"/>
      <c r="B238" s="23"/>
      <c r="C238" s="119"/>
      <c r="D238" s="533" t="s">
        <v>187</v>
      </c>
      <c r="E238" s="534"/>
      <c r="F238" s="534"/>
      <c r="G238" s="534"/>
      <c r="H238" s="534"/>
      <c r="I238" s="535"/>
      <c r="J238" s="536"/>
      <c r="K238" s="324">
        <f>SUM(K231:N237)</f>
        <v>0</v>
      </c>
      <c r="L238" s="478"/>
      <c r="M238" s="478"/>
      <c r="N238" s="479"/>
      <c r="O238" s="322">
        <f>SUM(O231:P237)</f>
        <v>0</v>
      </c>
      <c r="P238" s="526"/>
      <c r="Q238" s="324">
        <f>SUM(Q231:R237)</f>
        <v>0</v>
      </c>
      <c r="R238" s="515"/>
      <c r="S238" s="322">
        <f>SUM(S231:T237)</f>
        <v>0</v>
      </c>
      <c r="T238" s="323"/>
      <c r="U238" s="324">
        <f>SUM(U231:Y237)</f>
        <v>0</v>
      </c>
      <c r="V238" s="325"/>
      <c r="W238" s="325"/>
      <c r="X238" s="325"/>
      <c r="Y238" s="323"/>
      <c r="Z238" s="39"/>
    </row>
    <row r="239" spans="1:27" s="28" customFormat="1" ht="20.100000000000001" customHeight="1">
      <c r="A239" s="23"/>
      <c r="B239" s="23"/>
      <c r="C239" s="36"/>
      <c r="D239" s="157"/>
      <c r="E239" s="128" t="str">
        <f>"*1 "&amp;日付例&amp;"　年月日を入力してください。"</f>
        <v>*1 例)2022/4/1、R4/4/1　年月日を入力してください。</v>
      </c>
      <c r="F239" s="181"/>
      <c r="G239" s="181"/>
      <c r="H239" s="181"/>
      <c r="I239" s="181"/>
      <c r="J239" s="181"/>
      <c r="K239" s="129"/>
      <c r="L239" s="130"/>
      <c r="M239" s="130"/>
      <c r="N239" s="130"/>
      <c r="O239" s="129"/>
      <c r="P239" s="130"/>
      <c r="Q239" s="130"/>
      <c r="R239" s="130"/>
      <c r="S239" s="129"/>
      <c r="T239" s="130"/>
      <c r="U239" s="130"/>
      <c r="V239" s="130"/>
      <c r="W239" s="130"/>
      <c r="X239" s="130"/>
      <c r="Y239" s="130"/>
      <c r="Z239" s="39"/>
    </row>
    <row r="240" spans="1:27" s="28" customFormat="1" ht="20.100000000000001" customHeight="1">
      <c r="A240" s="23"/>
      <c r="B240" s="23"/>
      <c r="C240" s="131"/>
      <c r="D240" s="182"/>
      <c r="E240" s="132"/>
      <c r="F240" s="182"/>
      <c r="G240" s="182"/>
      <c r="H240" s="182"/>
      <c r="I240" s="182"/>
      <c r="J240" s="182"/>
      <c r="K240" s="133"/>
      <c r="L240" s="134"/>
      <c r="M240" s="134"/>
      <c r="N240" s="134"/>
      <c r="O240" s="133"/>
      <c r="P240" s="134"/>
      <c r="Q240" s="134"/>
      <c r="R240" s="134"/>
      <c r="S240" s="133"/>
      <c r="T240" s="134"/>
      <c r="U240" s="134"/>
      <c r="V240" s="134"/>
      <c r="W240" s="134"/>
      <c r="X240" s="134"/>
      <c r="Y240" s="134"/>
      <c r="Z240" s="51"/>
      <c r="AA240" s="47"/>
    </row>
    <row r="241" spans="1:27" s="28" customFormat="1" ht="20.100000000000001" customHeight="1">
      <c r="A241" s="23"/>
      <c r="B241" s="23"/>
      <c r="C241" s="135"/>
      <c r="D241" s="157"/>
      <c r="E241" s="128"/>
      <c r="F241" s="157"/>
      <c r="G241" s="157"/>
      <c r="H241" s="157"/>
      <c r="I241" s="157"/>
      <c r="J241" s="157"/>
      <c r="K241" s="136"/>
      <c r="L241" s="94"/>
      <c r="M241" s="94"/>
      <c r="N241" s="94"/>
      <c r="O241" s="136"/>
      <c r="P241" s="94"/>
      <c r="Q241" s="94"/>
      <c r="R241" s="94"/>
      <c r="S241" s="136"/>
      <c r="T241" s="94"/>
      <c r="U241" s="94"/>
      <c r="V241" s="94"/>
      <c r="W241" s="94"/>
      <c r="X241" s="94"/>
      <c r="Y241" s="94"/>
      <c r="Z241" s="185"/>
    </row>
    <row r="242" spans="1:27" s="28" customFormat="1" ht="20.100000000000001" customHeight="1">
      <c r="A242" s="23"/>
      <c r="B242" s="23"/>
      <c r="C242" s="37"/>
      <c r="D242" s="157"/>
      <c r="E242" s="128"/>
      <c r="F242" s="182"/>
      <c r="G242" s="157"/>
      <c r="H242" s="157"/>
      <c r="I242" s="157"/>
      <c r="J242" s="157"/>
      <c r="K242" s="136"/>
      <c r="L242" s="94"/>
      <c r="M242" s="94"/>
      <c r="N242" s="94"/>
      <c r="O242" s="136"/>
      <c r="P242" s="94"/>
      <c r="Q242" s="94"/>
      <c r="R242" s="94"/>
      <c r="S242" s="136"/>
      <c r="T242" s="94"/>
      <c r="U242" s="94"/>
      <c r="V242" s="94"/>
      <c r="W242" s="94"/>
      <c r="X242" s="94"/>
      <c r="Y242" s="94"/>
      <c r="Z242" s="185"/>
    </row>
    <row r="243" spans="1:27" s="28" customFormat="1" ht="20.100000000000001" customHeight="1">
      <c r="A243" s="23"/>
      <c r="B243" s="23"/>
      <c r="C243" s="388" t="s">
        <v>191</v>
      </c>
      <c r="D243" s="389"/>
      <c r="E243" s="389"/>
      <c r="F243" s="389"/>
      <c r="G243" s="389"/>
      <c r="H243" s="390"/>
      <c r="I243" s="82"/>
      <c r="J243" s="83"/>
      <c r="K243" s="83"/>
      <c r="L243" s="83"/>
      <c r="M243" s="83"/>
      <c r="N243" s="83"/>
      <c r="O243" s="83"/>
      <c r="P243" s="83"/>
      <c r="Q243" s="83"/>
      <c r="R243" s="83"/>
      <c r="S243" s="83"/>
      <c r="T243" s="83"/>
      <c r="U243" s="83"/>
      <c r="V243" s="83"/>
      <c r="W243" s="83"/>
      <c r="X243" s="83"/>
      <c r="Y243" s="83"/>
      <c r="Z243" s="83"/>
    </row>
    <row r="244" spans="1:27" s="28" customFormat="1" ht="20.100000000000001" customHeight="1">
      <c r="A244" s="23"/>
      <c r="B244" s="23"/>
      <c r="C244" s="32"/>
      <c r="D244" s="37"/>
      <c r="E244" s="117"/>
      <c r="F244" s="33"/>
      <c r="G244" s="33"/>
      <c r="H244" s="33"/>
      <c r="I244" s="185"/>
      <c r="J244" s="185"/>
      <c r="K244" s="185"/>
      <c r="L244" s="185"/>
      <c r="M244" s="185"/>
      <c r="N244" s="185"/>
      <c r="O244" s="185"/>
      <c r="P244" s="185"/>
      <c r="Q244" s="185"/>
      <c r="R244" s="185"/>
      <c r="S244" s="185"/>
      <c r="T244" s="185"/>
      <c r="U244" s="185"/>
      <c r="V244" s="185"/>
      <c r="W244" s="185"/>
      <c r="X244" s="185"/>
      <c r="Y244" s="185"/>
      <c r="Z244" s="39"/>
    </row>
    <row r="245" spans="1:27" s="28" customFormat="1" ht="30" customHeight="1">
      <c r="A245" s="23"/>
      <c r="B245" s="23"/>
      <c r="C245" s="32"/>
      <c r="D245" s="253" t="s">
        <v>188</v>
      </c>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137"/>
      <c r="AA245" s="58"/>
    </row>
    <row r="246" spans="1:27" s="28" customFormat="1" ht="20.100000000000001" customHeight="1">
      <c r="A246" s="23"/>
      <c r="B246" s="23"/>
      <c r="C246" s="120"/>
      <c r="D246" s="311" t="s">
        <v>186</v>
      </c>
      <c r="E246" s="312"/>
      <c r="F246" s="312"/>
      <c r="G246" s="312"/>
      <c r="H246" s="312"/>
      <c r="I246" s="312"/>
      <c r="J246" s="312"/>
      <c r="K246" s="304" t="s">
        <v>15</v>
      </c>
      <c r="L246" s="313"/>
      <c r="M246" s="305"/>
      <c r="N246" s="138"/>
      <c r="O246" s="314" t="s">
        <v>241</v>
      </c>
      <c r="P246" s="315"/>
      <c r="Q246" s="315"/>
      <c r="R246" s="316"/>
      <c r="S246" s="304" t="s">
        <v>15</v>
      </c>
      <c r="T246" s="305"/>
      <c r="Z246" s="77"/>
    </row>
    <row r="247" spans="1:27" s="28" customFormat="1" ht="20.100000000000001" customHeight="1">
      <c r="A247" s="23"/>
      <c r="B247" s="23"/>
      <c r="C247" s="120"/>
      <c r="D247" s="317" t="s">
        <v>64</v>
      </c>
      <c r="E247" s="318"/>
      <c r="F247" s="318"/>
      <c r="G247" s="318"/>
      <c r="H247" s="318"/>
      <c r="I247" s="318"/>
      <c r="J247" s="318"/>
      <c r="K247" s="319"/>
      <c r="L247" s="320"/>
      <c r="M247" s="321"/>
      <c r="N247" s="138"/>
      <c r="O247" s="306"/>
      <c r="P247" s="307"/>
      <c r="Q247" s="307"/>
      <c r="R247" s="308"/>
      <c r="S247" s="319"/>
      <c r="T247" s="326"/>
      <c r="Z247" s="77"/>
    </row>
    <row r="248" spans="1:27" s="28" customFormat="1" ht="20.100000000000001" customHeight="1">
      <c r="A248" s="23"/>
      <c r="B248" s="23"/>
      <c r="C248" s="120"/>
      <c r="D248" s="242" t="s">
        <v>65</v>
      </c>
      <c r="E248" s="243"/>
      <c r="F248" s="243"/>
      <c r="G248" s="243"/>
      <c r="H248" s="243"/>
      <c r="I248" s="243"/>
      <c r="J248" s="243"/>
      <c r="K248" s="244"/>
      <c r="L248" s="245"/>
      <c r="M248" s="246"/>
      <c r="N248" s="138"/>
      <c r="O248" s="277"/>
      <c r="P248" s="278"/>
      <c r="Q248" s="278"/>
      <c r="R248" s="279"/>
      <c r="S248" s="244"/>
      <c r="T248" s="276"/>
      <c r="Z248" s="77"/>
    </row>
    <row r="249" spans="1:27" s="28" customFormat="1" ht="20.100000000000001" customHeight="1">
      <c r="A249" s="23"/>
      <c r="B249" s="23"/>
      <c r="C249" s="120"/>
      <c r="D249" s="242" t="s">
        <v>7</v>
      </c>
      <c r="E249" s="243"/>
      <c r="F249" s="243"/>
      <c r="G249" s="243"/>
      <c r="H249" s="243"/>
      <c r="I249" s="243"/>
      <c r="J249" s="243"/>
      <c r="K249" s="244"/>
      <c r="L249" s="245"/>
      <c r="M249" s="246"/>
      <c r="N249" s="138"/>
      <c r="O249" s="277"/>
      <c r="P249" s="278"/>
      <c r="Q249" s="278"/>
      <c r="R249" s="279"/>
      <c r="S249" s="244"/>
      <c r="T249" s="276"/>
      <c r="Z249" s="77"/>
    </row>
    <row r="250" spans="1:27" s="28" customFormat="1" ht="20.100000000000001" customHeight="1">
      <c r="A250" s="23"/>
      <c r="B250" s="23"/>
      <c r="C250" s="120"/>
      <c r="D250" s="242" t="s">
        <v>8</v>
      </c>
      <c r="E250" s="243"/>
      <c r="F250" s="243"/>
      <c r="G250" s="243"/>
      <c r="H250" s="243"/>
      <c r="I250" s="243"/>
      <c r="J250" s="243"/>
      <c r="K250" s="244"/>
      <c r="L250" s="245"/>
      <c r="M250" s="246"/>
      <c r="N250" s="138"/>
      <c r="O250" s="277"/>
      <c r="P250" s="278"/>
      <c r="Q250" s="278"/>
      <c r="R250" s="279"/>
      <c r="S250" s="244"/>
      <c r="T250" s="276"/>
      <c r="Z250" s="77"/>
    </row>
    <row r="251" spans="1:27" s="28" customFormat="1" ht="20.100000000000001" customHeight="1">
      <c r="A251" s="23"/>
      <c r="B251" s="23"/>
      <c r="C251" s="120"/>
      <c r="D251" s="242" t="s">
        <v>9</v>
      </c>
      <c r="E251" s="243"/>
      <c r="F251" s="243"/>
      <c r="G251" s="243"/>
      <c r="H251" s="243"/>
      <c r="I251" s="243"/>
      <c r="J251" s="243"/>
      <c r="K251" s="244"/>
      <c r="L251" s="245"/>
      <c r="M251" s="246"/>
      <c r="N251" s="138"/>
      <c r="O251" s="277"/>
      <c r="P251" s="278"/>
      <c r="Q251" s="278"/>
      <c r="R251" s="279"/>
      <c r="S251" s="244"/>
      <c r="T251" s="276"/>
      <c r="Z251" s="77"/>
    </row>
    <row r="252" spans="1:27" s="28" customFormat="1" ht="20.100000000000001" customHeight="1">
      <c r="A252" s="23"/>
      <c r="B252" s="23"/>
      <c r="C252" s="120"/>
      <c r="D252" s="242" t="s">
        <v>66</v>
      </c>
      <c r="E252" s="243"/>
      <c r="F252" s="243"/>
      <c r="G252" s="243"/>
      <c r="H252" s="243"/>
      <c r="I252" s="243"/>
      <c r="J252" s="243"/>
      <c r="K252" s="244"/>
      <c r="L252" s="245"/>
      <c r="M252" s="246"/>
      <c r="N252" s="138"/>
      <c r="O252" s="277"/>
      <c r="P252" s="278"/>
      <c r="Q252" s="278"/>
      <c r="R252" s="279"/>
      <c r="S252" s="244"/>
      <c r="T252" s="276"/>
      <c r="Z252" s="77"/>
    </row>
    <row r="253" spans="1:27" s="28" customFormat="1" ht="20.100000000000001" customHeight="1">
      <c r="A253" s="23"/>
      <c r="B253" s="23"/>
      <c r="C253" s="120"/>
      <c r="D253" s="242" t="s">
        <v>67</v>
      </c>
      <c r="E253" s="243"/>
      <c r="F253" s="243"/>
      <c r="G253" s="243"/>
      <c r="H253" s="243"/>
      <c r="I253" s="243"/>
      <c r="J253" s="243"/>
      <c r="K253" s="244"/>
      <c r="L253" s="245"/>
      <c r="M253" s="246"/>
      <c r="N253" s="138"/>
      <c r="O253" s="277"/>
      <c r="P253" s="278"/>
      <c r="Q253" s="278"/>
      <c r="R253" s="279"/>
      <c r="S253" s="244"/>
      <c r="T253" s="276"/>
      <c r="Z253" s="77"/>
    </row>
    <row r="254" spans="1:27" s="28" customFormat="1" ht="20.100000000000001" customHeight="1">
      <c r="A254" s="23"/>
      <c r="B254" s="23"/>
      <c r="C254" s="120"/>
      <c r="D254" s="242" t="s">
        <v>68</v>
      </c>
      <c r="E254" s="243"/>
      <c r="F254" s="243"/>
      <c r="G254" s="243"/>
      <c r="H254" s="243"/>
      <c r="I254" s="243"/>
      <c r="J254" s="243"/>
      <c r="K254" s="244"/>
      <c r="L254" s="245"/>
      <c r="M254" s="246"/>
      <c r="N254" s="138"/>
      <c r="O254" s="277"/>
      <c r="P254" s="278"/>
      <c r="Q254" s="278"/>
      <c r="R254" s="279"/>
      <c r="S254" s="244"/>
      <c r="T254" s="276"/>
      <c r="Z254" s="77"/>
    </row>
    <row r="255" spans="1:27" s="28" customFormat="1" ht="20.100000000000001" customHeight="1">
      <c r="A255" s="23"/>
      <c r="B255" s="23"/>
      <c r="C255" s="120"/>
      <c r="D255" s="242" t="s">
        <v>10</v>
      </c>
      <c r="E255" s="243"/>
      <c r="F255" s="243"/>
      <c r="G255" s="243"/>
      <c r="H255" s="243"/>
      <c r="I255" s="243"/>
      <c r="J255" s="243"/>
      <c r="K255" s="244"/>
      <c r="L255" s="245"/>
      <c r="M255" s="246"/>
      <c r="N255" s="138"/>
      <c r="O255" s="277"/>
      <c r="P255" s="278"/>
      <c r="Q255" s="278"/>
      <c r="R255" s="279"/>
      <c r="S255" s="244"/>
      <c r="T255" s="276"/>
      <c r="Z255" s="77"/>
    </row>
    <row r="256" spans="1:27" s="28" customFormat="1" ht="20.100000000000001" customHeight="1">
      <c r="A256" s="23"/>
      <c r="B256" s="23"/>
      <c r="C256" s="120"/>
      <c r="D256" s="242" t="s">
        <v>11</v>
      </c>
      <c r="E256" s="243"/>
      <c r="F256" s="243"/>
      <c r="G256" s="243"/>
      <c r="H256" s="243"/>
      <c r="I256" s="243"/>
      <c r="J256" s="243"/>
      <c r="K256" s="244"/>
      <c r="L256" s="245"/>
      <c r="M256" s="246"/>
      <c r="N256" s="138"/>
      <c r="O256" s="277"/>
      <c r="P256" s="278"/>
      <c r="Q256" s="278"/>
      <c r="R256" s="279"/>
      <c r="S256" s="244"/>
      <c r="T256" s="276"/>
      <c r="Z256" s="77"/>
    </row>
    <row r="257" spans="1:26" s="28" customFormat="1" ht="20.100000000000001" customHeight="1">
      <c r="A257" s="23"/>
      <c r="B257" s="23"/>
      <c r="C257" s="120"/>
      <c r="D257" s="242" t="s">
        <v>69</v>
      </c>
      <c r="E257" s="243"/>
      <c r="F257" s="243"/>
      <c r="G257" s="243"/>
      <c r="H257" s="243"/>
      <c r="I257" s="243"/>
      <c r="J257" s="243"/>
      <c r="K257" s="244"/>
      <c r="L257" s="245"/>
      <c r="M257" s="246"/>
      <c r="N257" s="138"/>
      <c r="O257" s="277"/>
      <c r="P257" s="278"/>
      <c r="Q257" s="278"/>
      <c r="R257" s="279"/>
      <c r="S257" s="244"/>
      <c r="T257" s="276"/>
      <c r="Z257" s="77"/>
    </row>
    <row r="258" spans="1:26" s="28" customFormat="1" ht="20.100000000000001" customHeight="1">
      <c r="A258" s="23"/>
      <c r="B258" s="23"/>
      <c r="C258" s="120"/>
      <c r="D258" s="242" t="s">
        <v>70</v>
      </c>
      <c r="E258" s="243"/>
      <c r="F258" s="243"/>
      <c r="G258" s="243"/>
      <c r="H258" s="243"/>
      <c r="I258" s="243"/>
      <c r="J258" s="243"/>
      <c r="K258" s="244"/>
      <c r="L258" s="245"/>
      <c r="M258" s="246"/>
      <c r="N258" s="138"/>
      <c r="O258" s="277"/>
      <c r="P258" s="278"/>
      <c r="Q258" s="278"/>
      <c r="R258" s="279"/>
      <c r="S258" s="244"/>
      <c r="T258" s="276"/>
      <c r="Z258" s="77"/>
    </row>
    <row r="259" spans="1:26" s="28" customFormat="1" ht="20.100000000000001" customHeight="1">
      <c r="A259" s="23"/>
      <c r="B259" s="23"/>
      <c r="C259" s="120"/>
      <c r="D259" s="242" t="s">
        <v>6</v>
      </c>
      <c r="E259" s="243"/>
      <c r="F259" s="243"/>
      <c r="G259" s="243"/>
      <c r="H259" s="243"/>
      <c r="I259" s="243"/>
      <c r="J259" s="243"/>
      <c r="K259" s="244"/>
      <c r="L259" s="245"/>
      <c r="M259" s="246"/>
      <c r="N259" s="138"/>
      <c r="O259" s="277"/>
      <c r="P259" s="278"/>
      <c r="Q259" s="278"/>
      <c r="R259" s="279"/>
      <c r="S259" s="244"/>
      <c r="T259" s="276"/>
      <c r="Z259" s="77"/>
    </row>
    <row r="260" spans="1:26" s="28" customFormat="1" ht="20.100000000000001" customHeight="1">
      <c r="A260" s="23"/>
      <c r="B260" s="23"/>
      <c r="C260" s="120"/>
      <c r="D260" s="242" t="s">
        <v>71</v>
      </c>
      <c r="E260" s="243"/>
      <c r="F260" s="243"/>
      <c r="G260" s="243"/>
      <c r="H260" s="243"/>
      <c r="I260" s="243"/>
      <c r="J260" s="243"/>
      <c r="K260" s="244"/>
      <c r="L260" s="245"/>
      <c r="M260" s="246"/>
      <c r="N260" s="138"/>
      <c r="O260" s="277"/>
      <c r="P260" s="278"/>
      <c r="Q260" s="278"/>
      <c r="R260" s="279"/>
      <c r="S260" s="244"/>
      <c r="T260" s="276"/>
      <c r="Z260" s="77"/>
    </row>
    <row r="261" spans="1:26" s="28" customFormat="1" ht="20.100000000000001" customHeight="1">
      <c r="A261" s="23"/>
      <c r="B261" s="23"/>
      <c r="C261" s="120"/>
      <c r="D261" s="242" t="s">
        <v>52</v>
      </c>
      <c r="E261" s="243"/>
      <c r="F261" s="243"/>
      <c r="G261" s="243"/>
      <c r="H261" s="243"/>
      <c r="I261" s="243"/>
      <c r="J261" s="243"/>
      <c r="K261" s="244"/>
      <c r="L261" s="245"/>
      <c r="M261" s="246"/>
      <c r="N261" s="138"/>
      <c r="O261" s="277"/>
      <c r="P261" s="278"/>
      <c r="Q261" s="278"/>
      <c r="R261" s="279"/>
      <c r="S261" s="244"/>
      <c r="T261" s="276"/>
      <c r="Z261" s="77"/>
    </row>
    <row r="262" spans="1:26" s="28" customFormat="1" ht="20.100000000000001" customHeight="1">
      <c r="A262" s="23"/>
      <c r="B262" s="23"/>
      <c r="C262" s="120"/>
      <c r="D262" s="242" t="s">
        <v>53</v>
      </c>
      <c r="E262" s="243"/>
      <c r="F262" s="243"/>
      <c r="G262" s="243"/>
      <c r="H262" s="243"/>
      <c r="I262" s="243"/>
      <c r="J262" s="243"/>
      <c r="K262" s="244"/>
      <c r="L262" s="245"/>
      <c r="M262" s="246"/>
      <c r="N262" s="138"/>
      <c r="O262" s="277"/>
      <c r="P262" s="278"/>
      <c r="Q262" s="278"/>
      <c r="R262" s="279"/>
      <c r="S262" s="244"/>
      <c r="T262" s="276"/>
      <c r="Z262" s="77"/>
    </row>
    <row r="263" spans="1:26" s="28" customFormat="1" ht="20.100000000000001" customHeight="1">
      <c r="A263" s="23"/>
      <c r="B263" s="23"/>
      <c r="C263" s="120"/>
      <c r="D263" s="242" t="s">
        <v>72</v>
      </c>
      <c r="E263" s="243"/>
      <c r="F263" s="243"/>
      <c r="G263" s="243"/>
      <c r="H263" s="243"/>
      <c r="I263" s="243"/>
      <c r="J263" s="243"/>
      <c r="K263" s="244"/>
      <c r="L263" s="245"/>
      <c r="M263" s="246"/>
      <c r="N263" s="138"/>
      <c r="O263" s="277"/>
      <c r="P263" s="278"/>
      <c r="Q263" s="278"/>
      <c r="R263" s="279"/>
      <c r="S263" s="244"/>
      <c r="T263" s="276"/>
      <c r="Z263" s="77"/>
    </row>
    <row r="264" spans="1:26" s="28" customFormat="1" ht="20.100000000000001" customHeight="1">
      <c r="A264" s="23"/>
      <c r="B264" s="23"/>
      <c r="C264" s="120"/>
      <c r="D264" s="524" t="s">
        <v>73</v>
      </c>
      <c r="E264" s="243" t="s">
        <v>74</v>
      </c>
      <c r="F264" s="243"/>
      <c r="G264" s="243"/>
      <c r="H264" s="243"/>
      <c r="I264" s="243"/>
      <c r="J264" s="243"/>
      <c r="K264" s="244"/>
      <c r="L264" s="245"/>
      <c r="M264" s="246"/>
      <c r="N264" s="138"/>
      <c r="O264" s="277"/>
      <c r="P264" s="278"/>
      <c r="Q264" s="278"/>
      <c r="R264" s="279"/>
      <c r="S264" s="244"/>
      <c r="T264" s="276"/>
      <c r="Z264" s="77"/>
    </row>
    <row r="265" spans="1:26" s="28" customFormat="1" ht="20.100000000000001" customHeight="1">
      <c r="A265" s="23"/>
      <c r="B265" s="23"/>
      <c r="C265" s="120"/>
      <c r="D265" s="524"/>
      <c r="E265" s="243" t="s">
        <v>75</v>
      </c>
      <c r="F265" s="243"/>
      <c r="G265" s="243"/>
      <c r="H265" s="243"/>
      <c r="I265" s="243"/>
      <c r="J265" s="243"/>
      <c r="K265" s="244"/>
      <c r="L265" s="245"/>
      <c r="M265" s="246"/>
      <c r="N265" s="138"/>
      <c r="O265" s="277"/>
      <c r="P265" s="278"/>
      <c r="Q265" s="278"/>
      <c r="R265" s="279"/>
      <c r="S265" s="244"/>
      <c r="T265" s="276"/>
      <c r="Z265" s="77"/>
    </row>
    <row r="266" spans="1:26" s="28" customFormat="1" ht="20.100000000000001" customHeight="1">
      <c r="A266" s="23"/>
      <c r="B266" s="23"/>
      <c r="C266" s="120"/>
      <c r="D266" s="524"/>
      <c r="E266" s="243" t="s">
        <v>76</v>
      </c>
      <c r="F266" s="243"/>
      <c r="G266" s="243"/>
      <c r="H266" s="243"/>
      <c r="I266" s="243"/>
      <c r="J266" s="243"/>
      <c r="K266" s="244"/>
      <c r="L266" s="245"/>
      <c r="M266" s="246"/>
      <c r="N266" s="138"/>
      <c r="O266" s="277"/>
      <c r="P266" s="278"/>
      <c r="Q266" s="278"/>
      <c r="R266" s="279"/>
      <c r="S266" s="244"/>
      <c r="T266" s="276"/>
      <c r="Z266" s="77"/>
    </row>
    <row r="267" spans="1:26" s="28" customFormat="1" ht="20.100000000000001" customHeight="1">
      <c r="A267" s="23"/>
      <c r="B267" s="23"/>
      <c r="C267" s="120"/>
      <c r="D267" s="524"/>
      <c r="E267" s="243" t="s">
        <v>77</v>
      </c>
      <c r="F267" s="243"/>
      <c r="G267" s="243"/>
      <c r="H267" s="243"/>
      <c r="I267" s="243"/>
      <c r="J267" s="243"/>
      <c r="K267" s="244"/>
      <c r="L267" s="245"/>
      <c r="M267" s="246"/>
      <c r="N267" s="138"/>
      <c r="O267" s="277"/>
      <c r="P267" s="278"/>
      <c r="Q267" s="278"/>
      <c r="R267" s="279"/>
      <c r="S267" s="244"/>
      <c r="T267" s="276"/>
      <c r="Z267" s="77"/>
    </row>
    <row r="268" spans="1:26" s="28" customFormat="1" ht="20.100000000000001" customHeight="1">
      <c r="A268" s="23"/>
      <c r="B268" s="23"/>
      <c r="C268" s="120"/>
      <c r="D268" s="524"/>
      <c r="E268" s="243" t="s">
        <v>78</v>
      </c>
      <c r="F268" s="243"/>
      <c r="G268" s="243"/>
      <c r="H268" s="243"/>
      <c r="I268" s="243"/>
      <c r="J268" s="243"/>
      <c r="K268" s="244"/>
      <c r="L268" s="245"/>
      <c r="M268" s="246"/>
      <c r="N268" s="138"/>
      <c r="O268" s="277"/>
      <c r="P268" s="278"/>
      <c r="Q268" s="278"/>
      <c r="R268" s="279"/>
      <c r="S268" s="244"/>
      <c r="T268" s="276"/>
      <c r="Z268" s="77"/>
    </row>
    <row r="269" spans="1:26" s="28" customFormat="1" ht="20.100000000000001" customHeight="1">
      <c r="A269" s="23"/>
      <c r="B269" s="23"/>
      <c r="C269" s="120"/>
      <c r="D269" s="524"/>
      <c r="E269" s="243" t="s">
        <v>79</v>
      </c>
      <c r="F269" s="243"/>
      <c r="G269" s="243"/>
      <c r="H269" s="243"/>
      <c r="I269" s="243"/>
      <c r="J269" s="243"/>
      <c r="K269" s="244"/>
      <c r="L269" s="245"/>
      <c r="M269" s="246"/>
      <c r="N269" s="138"/>
      <c r="O269" s="277"/>
      <c r="P269" s="278"/>
      <c r="Q269" s="278"/>
      <c r="R269" s="279"/>
      <c r="S269" s="244"/>
      <c r="T269" s="276"/>
      <c r="Z269" s="77"/>
    </row>
    <row r="270" spans="1:26" s="28" customFormat="1" ht="20.100000000000001" customHeight="1">
      <c r="A270" s="23"/>
      <c r="B270" s="23"/>
      <c r="C270" s="120"/>
      <c r="D270" s="524"/>
      <c r="E270" s="243" t="s">
        <v>80</v>
      </c>
      <c r="F270" s="243"/>
      <c r="G270" s="243"/>
      <c r="H270" s="243"/>
      <c r="I270" s="243"/>
      <c r="J270" s="243"/>
      <c r="K270" s="244"/>
      <c r="L270" s="245"/>
      <c r="M270" s="246"/>
      <c r="N270" s="138"/>
      <c r="O270" s="277"/>
      <c r="P270" s="278"/>
      <c r="Q270" s="278"/>
      <c r="R270" s="279"/>
      <c r="S270" s="244"/>
      <c r="T270" s="276"/>
      <c r="Z270" s="77"/>
    </row>
    <row r="271" spans="1:26" s="28" customFormat="1" ht="20.100000000000001" customHeight="1">
      <c r="A271" s="23"/>
      <c r="B271" s="23"/>
      <c r="C271" s="120"/>
      <c r="D271" s="524"/>
      <c r="E271" s="243" t="s">
        <v>61</v>
      </c>
      <c r="F271" s="243"/>
      <c r="G271" s="243"/>
      <c r="H271" s="243"/>
      <c r="I271" s="243"/>
      <c r="J271" s="243"/>
      <c r="K271" s="244"/>
      <c r="L271" s="245"/>
      <c r="M271" s="246"/>
      <c r="N271" s="138"/>
      <c r="O271" s="277"/>
      <c r="P271" s="278"/>
      <c r="Q271" s="278"/>
      <c r="R271" s="279"/>
      <c r="S271" s="244"/>
      <c r="T271" s="276"/>
      <c r="Z271" s="77"/>
    </row>
    <row r="272" spans="1:26" s="28" customFormat="1" ht="20.100000000000001" customHeight="1">
      <c r="A272" s="23"/>
      <c r="B272" s="23"/>
      <c r="C272" s="120"/>
      <c r="D272" s="525"/>
      <c r="E272" s="516"/>
      <c r="F272" s="517"/>
      <c r="G272" s="517"/>
      <c r="H272" s="517"/>
      <c r="I272" s="517"/>
      <c r="J272" s="518"/>
      <c r="K272" s="280"/>
      <c r="L272" s="519"/>
      <c r="M272" s="520"/>
      <c r="N272" s="138"/>
      <c r="O272" s="521"/>
      <c r="P272" s="517"/>
      <c r="Q272" s="517"/>
      <c r="R272" s="518"/>
      <c r="S272" s="280"/>
      <c r="T272" s="281"/>
      <c r="Z272" s="77"/>
    </row>
    <row r="273" spans="1:27" s="28" customFormat="1" ht="20.100000000000001" customHeight="1">
      <c r="A273" s="23"/>
      <c r="B273" s="23"/>
      <c r="C273" s="32"/>
      <c r="K273" s="139"/>
      <c r="L273" s="139"/>
      <c r="M273" s="139"/>
      <c r="Z273" s="77"/>
    </row>
    <row r="274" spans="1:27" s="28" customFormat="1" ht="20.100000000000001" customHeight="1">
      <c r="A274" s="23"/>
      <c r="B274" s="23"/>
      <c r="C274" s="131"/>
      <c r="D274" s="182"/>
      <c r="E274" s="132"/>
      <c r="F274" s="182"/>
      <c r="G274" s="182"/>
      <c r="H274" s="182"/>
      <c r="I274" s="182"/>
      <c r="J274" s="182"/>
      <c r="K274" s="133"/>
      <c r="L274" s="134"/>
      <c r="M274" s="134"/>
      <c r="N274" s="134"/>
      <c r="O274" s="133"/>
      <c r="P274" s="134"/>
      <c r="Q274" s="134"/>
      <c r="R274" s="134"/>
      <c r="S274" s="133"/>
      <c r="T274" s="134"/>
      <c r="U274" s="134"/>
      <c r="V274" s="134"/>
      <c r="W274" s="134"/>
      <c r="X274" s="134"/>
      <c r="Y274" s="134"/>
      <c r="Z274" s="51"/>
      <c r="AA274" s="47"/>
    </row>
    <row r="275" spans="1:27" s="28" customFormat="1" ht="20.100000000000001" customHeight="1">
      <c r="A275" s="23"/>
      <c r="B275" s="23"/>
      <c r="C275" s="135"/>
      <c r="D275" s="157"/>
      <c r="E275" s="140"/>
      <c r="F275" s="181"/>
      <c r="G275" s="181"/>
      <c r="H275" s="181"/>
      <c r="I275" s="181"/>
      <c r="J275" s="157"/>
      <c r="K275" s="136"/>
      <c r="L275" s="94"/>
      <c r="M275" s="94"/>
      <c r="N275" s="94"/>
      <c r="O275" s="136"/>
      <c r="P275" s="94"/>
      <c r="Q275" s="94"/>
      <c r="R275" s="94"/>
      <c r="S275" s="136"/>
      <c r="T275" s="94"/>
      <c r="U275" s="94"/>
      <c r="V275" s="94"/>
      <c r="W275" s="94"/>
      <c r="X275" s="94"/>
      <c r="Y275" s="94"/>
      <c r="Z275" s="185"/>
    </row>
    <row r="276" spans="1:27" s="28" customFormat="1" ht="20.100000000000001" customHeight="1">
      <c r="A276" s="23"/>
      <c r="B276" s="24"/>
      <c r="C276" s="141"/>
      <c r="E276" s="142"/>
      <c r="F276" s="142"/>
      <c r="G276" s="142"/>
      <c r="H276" s="142"/>
      <c r="I276" s="142"/>
      <c r="J276" s="142"/>
      <c r="K276" s="142"/>
      <c r="L276" s="142"/>
      <c r="M276" s="142"/>
      <c r="Z276" s="142"/>
      <c r="AA276" s="17"/>
    </row>
    <row r="277" spans="1:27" s="28" customFormat="1" ht="20.100000000000001" customHeight="1">
      <c r="A277" s="23"/>
      <c r="B277" s="23"/>
      <c r="C277" s="388" t="s">
        <v>192</v>
      </c>
      <c r="D277" s="389"/>
      <c r="E277" s="389"/>
      <c r="F277" s="389"/>
      <c r="G277" s="389"/>
      <c r="H277" s="390"/>
    </row>
    <row r="278" spans="1:27" s="28" customFormat="1" ht="20.100000000000001" customHeight="1">
      <c r="A278" s="23"/>
      <c r="B278" s="23"/>
      <c r="C278" s="32"/>
      <c r="D278" s="33"/>
      <c r="E278" s="33"/>
      <c r="F278" s="33"/>
      <c r="G278" s="33"/>
      <c r="H278" s="33"/>
      <c r="I278" s="34"/>
      <c r="J278" s="34"/>
      <c r="K278" s="34"/>
      <c r="L278" s="34"/>
      <c r="M278" s="34"/>
      <c r="N278" s="34"/>
      <c r="O278" s="34"/>
      <c r="P278" s="34"/>
      <c r="Q278" s="34"/>
      <c r="R278" s="34"/>
      <c r="S278" s="34"/>
      <c r="T278" s="34"/>
      <c r="U278" s="34"/>
      <c r="V278" s="34"/>
      <c r="W278" s="34"/>
      <c r="X278" s="34"/>
      <c r="Y278" s="34"/>
      <c r="Z278" s="35"/>
    </row>
    <row r="279" spans="1:27" s="28" customFormat="1" ht="20.100000000000001" customHeight="1">
      <c r="A279" s="23"/>
      <c r="B279" s="23"/>
      <c r="C279" s="32"/>
      <c r="D279" s="101">
        <v>1</v>
      </c>
      <c r="E279" s="117" t="s">
        <v>12</v>
      </c>
      <c r="F279" s="117"/>
      <c r="G279" s="117"/>
      <c r="H279" s="117"/>
      <c r="I279" s="296"/>
      <c r="J279" s="296"/>
      <c r="K279" s="296"/>
      <c r="L279" s="296"/>
      <c r="M279" s="296"/>
      <c r="N279" s="143"/>
      <c r="O279" s="143"/>
      <c r="P279" s="143"/>
      <c r="Q279" s="143"/>
      <c r="R279" s="143"/>
      <c r="S279" s="143"/>
      <c r="T279" s="143"/>
      <c r="U279" s="143"/>
      <c r="V279" s="143"/>
      <c r="W279" s="143"/>
      <c r="X279" s="143"/>
      <c r="Y279" s="143"/>
      <c r="Z279" s="144"/>
      <c r="AA279" s="143"/>
    </row>
    <row r="280" spans="1:27" s="28" customFormat="1" ht="20.100000000000001" customHeight="1">
      <c r="A280" s="23"/>
      <c r="B280" s="23"/>
      <c r="C280" s="32"/>
      <c r="D280" s="37"/>
      <c r="E280" s="145"/>
      <c r="F280" s="145"/>
      <c r="G280" s="145"/>
      <c r="H280" s="145"/>
      <c r="I280" s="43"/>
      <c r="J280" s="146" t="s">
        <v>232</v>
      </c>
      <c r="K280" s="128"/>
      <c r="L280" s="128"/>
      <c r="M280" s="128"/>
      <c r="N280" s="128"/>
      <c r="O280" s="128"/>
      <c r="P280" s="128"/>
      <c r="Q280" s="128"/>
      <c r="R280" s="128"/>
      <c r="S280" s="128"/>
      <c r="T280" s="128"/>
      <c r="U280" s="128"/>
      <c r="V280" s="128"/>
      <c r="W280" s="128"/>
      <c r="X280" s="128"/>
      <c r="Y280" s="128"/>
      <c r="Z280" s="147"/>
      <c r="AA280" s="128"/>
    </row>
    <row r="281" spans="1:27" s="28" customFormat="1" ht="20.100000000000001" customHeight="1">
      <c r="A281" s="23"/>
      <c r="B281" s="23"/>
      <c r="C281" s="32"/>
      <c r="D281" s="101">
        <v>2</v>
      </c>
      <c r="E281" s="148" t="s">
        <v>13</v>
      </c>
      <c r="F281" s="148"/>
      <c r="G281" s="148"/>
      <c r="H281" s="148"/>
      <c r="I281" s="296"/>
      <c r="J281" s="296"/>
      <c r="K281" s="387"/>
      <c r="L281" s="296"/>
      <c r="M281" s="296"/>
      <c r="N281" s="56"/>
      <c r="O281" s="56"/>
      <c r="P281" s="56"/>
      <c r="Q281" s="56"/>
      <c r="R281" s="56"/>
      <c r="S281" s="56"/>
      <c r="T281" s="56"/>
      <c r="U281" s="56"/>
      <c r="V281" s="56"/>
      <c r="W281" s="56"/>
      <c r="X281" s="56"/>
      <c r="Y281" s="56"/>
      <c r="Z281" s="42"/>
      <c r="AA281" s="56"/>
    </row>
    <row r="282" spans="1:27" s="28" customFormat="1" ht="20.100000000000001" customHeight="1">
      <c r="A282" s="23"/>
      <c r="B282" s="23"/>
      <c r="C282" s="32"/>
      <c r="D282" s="37"/>
      <c r="E282" s="145"/>
      <c r="F282" s="145"/>
      <c r="G282" s="145"/>
      <c r="H282" s="145"/>
      <c r="I282" s="149"/>
      <c r="J282" s="146" t="s">
        <v>233</v>
      </c>
      <c r="K282" s="150"/>
      <c r="L282" s="128"/>
      <c r="M282" s="128"/>
      <c r="N282" s="128"/>
      <c r="O282" s="128"/>
      <c r="P282" s="128"/>
      <c r="Q282" s="128"/>
      <c r="R282" s="128"/>
      <c r="S282" s="128"/>
      <c r="T282" s="128"/>
      <c r="U282" s="128"/>
      <c r="V282" s="128"/>
      <c r="W282" s="128"/>
      <c r="X282" s="128"/>
      <c r="Y282" s="128"/>
      <c r="Z282" s="147"/>
      <c r="AA282" s="128"/>
    </row>
    <row r="283" spans="1:27" s="28" customFormat="1" ht="20.100000000000001" customHeight="1">
      <c r="A283" s="23"/>
      <c r="B283" s="23"/>
      <c r="C283" s="32"/>
      <c r="D283" s="101">
        <v>3</v>
      </c>
      <c r="E283" s="148" t="s">
        <v>32</v>
      </c>
      <c r="F283" s="148"/>
      <c r="G283" s="148"/>
      <c r="I283" s="149"/>
      <c r="J283" s="128"/>
      <c r="K283" s="150"/>
      <c r="L283" s="128"/>
      <c r="M283" s="128"/>
      <c r="N283" s="128"/>
      <c r="O283" s="128"/>
      <c r="P283" s="128"/>
      <c r="Q283" s="128"/>
      <c r="R283" s="128"/>
      <c r="S283" s="128"/>
      <c r="T283" s="128"/>
      <c r="U283" s="128"/>
      <c r="V283" s="128"/>
      <c r="W283" s="128"/>
      <c r="X283" s="128"/>
      <c r="Y283" s="128"/>
      <c r="Z283" s="147"/>
      <c r="AA283" s="128"/>
    </row>
    <row r="284" spans="1:27" s="28" customFormat="1" ht="30" customHeight="1">
      <c r="A284" s="23"/>
      <c r="B284" s="23"/>
      <c r="C284" s="32"/>
      <c r="E284" s="253" t="s">
        <v>242</v>
      </c>
      <c r="F284" s="253"/>
      <c r="G284" s="253"/>
      <c r="H284" s="253"/>
      <c r="I284" s="253"/>
      <c r="J284" s="253"/>
      <c r="K284" s="253"/>
      <c r="L284" s="253"/>
      <c r="M284" s="253"/>
      <c r="N284" s="253"/>
      <c r="O284" s="253"/>
      <c r="P284" s="253"/>
      <c r="Q284" s="253"/>
      <c r="R284" s="253"/>
      <c r="S284" s="253"/>
      <c r="T284" s="253"/>
      <c r="U284" s="253"/>
      <c r="V284" s="253"/>
      <c r="W284" s="253"/>
      <c r="X284" s="253"/>
      <c r="Y284" s="253"/>
      <c r="Z284" s="151"/>
      <c r="AA284" s="152"/>
    </row>
    <row r="285" spans="1:27" s="28" customFormat="1" ht="30" customHeight="1">
      <c r="A285" s="23"/>
      <c r="B285" s="23"/>
      <c r="C285" s="153"/>
      <c r="D285" s="77"/>
      <c r="E285" s="378" t="s">
        <v>33</v>
      </c>
      <c r="F285" s="379"/>
      <c r="G285" s="379"/>
      <c r="H285" s="379"/>
      <c r="I285" s="382" t="s">
        <v>83</v>
      </c>
      <c r="J285" s="379"/>
      <c r="K285" s="379"/>
      <c r="L285" s="379"/>
      <c r="M285" s="383"/>
      <c r="N285" s="508" t="str">
        <f>"登録年月日
"&amp;日付例</f>
        <v>登録年月日
例)2022/4/1、R4/4/1</v>
      </c>
      <c r="O285" s="508"/>
      <c r="P285" s="508"/>
      <c r="Q285" s="508"/>
      <c r="R285" s="509"/>
      <c r="Z285" s="77"/>
      <c r="AA285" s="154"/>
    </row>
    <row r="286" spans="1:27" s="28" customFormat="1" ht="20.100000000000001" customHeight="1">
      <c r="A286" s="23"/>
      <c r="B286" s="23"/>
      <c r="C286" s="153"/>
      <c r="D286" s="77"/>
      <c r="E286" s="380" t="s">
        <v>34</v>
      </c>
      <c r="F286" s="381"/>
      <c r="G286" s="381"/>
      <c r="H286" s="381"/>
      <c r="I286" s="384"/>
      <c r="J286" s="385"/>
      <c r="K286" s="385"/>
      <c r="L286" s="385"/>
      <c r="M286" s="386"/>
      <c r="N286" s="510"/>
      <c r="O286" s="511"/>
      <c r="P286" s="511"/>
      <c r="Q286" s="511"/>
      <c r="R286" s="512"/>
      <c r="Z286" s="77"/>
      <c r="AA286" s="154"/>
    </row>
    <row r="287" spans="1:27" s="28" customFormat="1" ht="20.100000000000001" customHeight="1">
      <c r="A287" s="23"/>
      <c r="B287" s="23"/>
      <c r="C287" s="153"/>
      <c r="D287" s="77"/>
      <c r="E287" s="309" t="s">
        <v>35</v>
      </c>
      <c r="F287" s="310"/>
      <c r="G287" s="310"/>
      <c r="H287" s="310"/>
      <c r="I287" s="297"/>
      <c r="J287" s="261"/>
      <c r="K287" s="261"/>
      <c r="L287" s="261"/>
      <c r="M287" s="298"/>
      <c r="N287" s="269"/>
      <c r="O287" s="270"/>
      <c r="P287" s="270"/>
      <c r="Q287" s="270"/>
      <c r="R287" s="271"/>
      <c r="Z287" s="77"/>
      <c r="AA287" s="154"/>
    </row>
    <row r="288" spans="1:27" s="28" customFormat="1" ht="20.100000000000001" customHeight="1">
      <c r="A288" s="23"/>
      <c r="B288" s="23"/>
      <c r="C288" s="153"/>
      <c r="D288" s="77"/>
      <c r="E288" s="309" t="s">
        <v>36</v>
      </c>
      <c r="F288" s="310"/>
      <c r="G288" s="310"/>
      <c r="H288" s="310"/>
      <c r="I288" s="297"/>
      <c r="J288" s="261"/>
      <c r="K288" s="261"/>
      <c r="L288" s="261"/>
      <c r="M288" s="298"/>
      <c r="N288" s="269"/>
      <c r="O288" s="270"/>
      <c r="P288" s="270"/>
      <c r="Q288" s="270"/>
      <c r="R288" s="271"/>
      <c r="Z288" s="77"/>
      <c r="AA288" s="154"/>
    </row>
    <row r="289" spans="1:27" s="28" customFormat="1" ht="20.100000000000001" customHeight="1">
      <c r="A289" s="23"/>
      <c r="B289" s="23"/>
      <c r="C289" s="153"/>
      <c r="D289" s="77"/>
      <c r="E289" s="309" t="s">
        <v>37</v>
      </c>
      <c r="F289" s="310"/>
      <c r="G289" s="310"/>
      <c r="H289" s="310"/>
      <c r="I289" s="297"/>
      <c r="J289" s="261"/>
      <c r="K289" s="261"/>
      <c r="L289" s="261"/>
      <c r="M289" s="298"/>
      <c r="N289" s="269"/>
      <c r="O289" s="270"/>
      <c r="P289" s="270"/>
      <c r="Q289" s="270"/>
      <c r="R289" s="271"/>
      <c r="Z289" s="77"/>
      <c r="AA289" s="154"/>
    </row>
    <row r="290" spans="1:27" s="28" customFormat="1" ht="20.100000000000001" customHeight="1">
      <c r="A290" s="23"/>
      <c r="B290" s="23"/>
      <c r="C290" s="153"/>
      <c r="D290" s="77"/>
      <c r="E290" s="309" t="s">
        <v>38</v>
      </c>
      <c r="F290" s="310"/>
      <c r="G290" s="310"/>
      <c r="H290" s="310"/>
      <c r="I290" s="297"/>
      <c r="J290" s="261"/>
      <c r="K290" s="261"/>
      <c r="L290" s="261"/>
      <c r="M290" s="298"/>
      <c r="N290" s="269"/>
      <c r="O290" s="270"/>
      <c r="P290" s="270"/>
      <c r="Q290" s="270"/>
      <c r="R290" s="271"/>
      <c r="Z290" s="77"/>
      <c r="AA290" s="154"/>
    </row>
    <row r="291" spans="1:27" s="28" customFormat="1" ht="20.100000000000001" customHeight="1">
      <c r="A291" s="23"/>
      <c r="B291" s="23"/>
      <c r="C291" s="153"/>
      <c r="D291" s="77"/>
      <c r="E291" s="309" t="s">
        <v>39</v>
      </c>
      <c r="F291" s="310"/>
      <c r="G291" s="310"/>
      <c r="H291" s="310"/>
      <c r="I291" s="297"/>
      <c r="J291" s="261"/>
      <c r="K291" s="261"/>
      <c r="L291" s="261"/>
      <c r="M291" s="298"/>
      <c r="N291" s="269"/>
      <c r="O291" s="270"/>
      <c r="P291" s="270"/>
      <c r="Q291" s="270"/>
      <c r="R291" s="271"/>
      <c r="Z291" s="77"/>
      <c r="AA291" s="154"/>
    </row>
    <row r="292" spans="1:27" s="28" customFormat="1" ht="20.100000000000001" customHeight="1">
      <c r="A292" s="23"/>
      <c r="B292" s="23"/>
      <c r="C292" s="153"/>
      <c r="D292" s="77"/>
      <c r="E292" s="309" t="s">
        <v>40</v>
      </c>
      <c r="F292" s="310"/>
      <c r="G292" s="310"/>
      <c r="H292" s="310"/>
      <c r="I292" s="297"/>
      <c r="J292" s="261"/>
      <c r="K292" s="261"/>
      <c r="L292" s="261"/>
      <c r="M292" s="298"/>
      <c r="N292" s="269"/>
      <c r="O292" s="270"/>
      <c r="P292" s="270"/>
      <c r="Q292" s="270"/>
      <c r="R292" s="271"/>
      <c r="Z292" s="77"/>
      <c r="AA292" s="154"/>
    </row>
    <row r="293" spans="1:27" s="28" customFormat="1" ht="20.100000000000001" customHeight="1">
      <c r="A293" s="23"/>
      <c r="B293" s="23"/>
      <c r="C293" s="153"/>
      <c r="D293" s="77"/>
      <c r="E293" s="309" t="s">
        <v>41</v>
      </c>
      <c r="F293" s="310"/>
      <c r="G293" s="310"/>
      <c r="H293" s="310"/>
      <c r="I293" s="297"/>
      <c r="J293" s="261"/>
      <c r="K293" s="261"/>
      <c r="L293" s="261"/>
      <c r="M293" s="298"/>
      <c r="N293" s="269"/>
      <c r="O293" s="270"/>
      <c r="P293" s="270"/>
      <c r="Q293" s="270"/>
      <c r="R293" s="271"/>
      <c r="Z293" s="77"/>
      <c r="AA293" s="154"/>
    </row>
    <row r="294" spans="1:27" s="28" customFormat="1" ht="20.100000000000001" customHeight="1">
      <c r="A294" s="23"/>
      <c r="B294" s="95"/>
      <c r="C294" s="153"/>
      <c r="D294" s="77"/>
      <c r="E294" s="309" t="s">
        <v>42</v>
      </c>
      <c r="F294" s="310"/>
      <c r="G294" s="310"/>
      <c r="H294" s="310"/>
      <c r="I294" s="297"/>
      <c r="J294" s="261"/>
      <c r="K294" s="261"/>
      <c r="L294" s="261"/>
      <c r="M294" s="298"/>
      <c r="N294" s="269"/>
      <c r="O294" s="270"/>
      <c r="P294" s="270"/>
      <c r="Q294" s="270"/>
      <c r="R294" s="271"/>
      <c r="Z294" s="77"/>
      <c r="AA294" s="154"/>
    </row>
    <row r="295" spans="1:27" s="28" customFormat="1" ht="20.100000000000001" customHeight="1">
      <c r="A295" s="23"/>
      <c r="B295" s="23"/>
      <c r="C295" s="153"/>
      <c r="D295" s="77"/>
      <c r="E295" s="260"/>
      <c r="F295" s="403"/>
      <c r="G295" s="403"/>
      <c r="H295" s="404"/>
      <c r="I295" s="297"/>
      <c r="J295" s="261"/>
      <c r="K295" s="261"/>
      <c r="L295" s="261"/>
      <c r="M295" s="298"/>
      <c r="N295" s="269"/>
      <c r="O295" s="270"/>
      <c r="P295" s="270"/>
      <c r="Q295" s="270"/>
      <c r="R295" s="271"/>
      <c r="Z295" s="77"/>
      <c r="AA295" s="154"/>
    </row>
    <row r="296" spans="1:27" s="28" customFormat="1" ht="20.100000000000001" customHeight="1">
      <c r="A296" s="23"/>
      <c r="B296" s="23"/>
      <c r="C296" s="153"/>
      <c r="D296" s="77"/>
      <c r="E296" s="260"/>
      <c r="F296" s="403"/>
      <c r="G296" s="403"/>
      <c r="H296" s="404"/>
      <c r="I296" s="297"/>
      <c r="J296" s="261"/>
      <c r="K296" s="261"/>
      <c r="L296" s="261"/>
      <c r="M296" s="298"/>
      <c r="N296" s="269"/>
      <c r="O296" s="270"/>
      <c r="P296" s="270"/>
      <c r="Q296" s="270"/>
      <c r="R296" s="271"/>
      <c r="Z296" s="77"/>
      <c r="AA296" s="154"/>
    </row>
    <row r="297" spans="1:27" s="28" customFormat="1" ht="20.100000000000001" customHeight="1">
      <c r="A297" s="23"/>
      <c r="B297" s="23"/>
      <c r="C297" s="153"/>
      <c r="D297" s="77"/>
      <c r="E297" s="260"/>
      <c r="F297" s="403"/>
      <c r="G297" s="403"/>
      <c r="H297" s="404"/>
      <c r="I297" s="297"/>
      <c r="J297" s="261"/>
      <c r="K297" s="261"/>
      <c r="L297" s="261"/>
      <c r="M297" s="298"/>
      <c r="N297" s="269"/>
      <c r="O297" s="270"/>
      <c r="P297" s="270"/>
      <c r="Q297" s="270"/>
      <c r="R297" s="271"/>
      <c r="Z297" s="77"/>
      <c r="AA297" s="154"/>
    </row>
    <row r="298" spans="1:27" s="28" customFormat="1" ht="20.100000000000001" customHeight="1">
      <c r="A298" s="23"/>
      <c r="B298" s="23"/>
      <c r="C298" s="153"/>
      <c r="D298" s="77"/>
      <c r="E298" s="260"/>
      <c r="F298" s="403"/>
      <c r="G298" s="403"/>
      <c r="H298" s="404"/>
      <c r="I298" s="297"/>
      <c r="J298" s="261"/>
      <c r="K298" s="261"/>
      <c r="L298" s="261"/>
      <c r="M298" s="298"/>
      <c r="N298" s="269"/>
      <c r="O298" s="270"/>
      <c r="P298" s="270"/>
      <c r="Q298" s="270"/>
      <c r="R298" s="271"/>
      <c r="Z298" s="77"/>
      <c r="AA298" s="154"/>
    </row>
    <row r="299" spans="1:27" s="28" customFormat="1" ht="20.100000000000001" customHeight="1">
      <c r="A299" s="23"/>
      <c r="B299" s="23"/>
      <c r="C299" s="153"/>
      <c r="D299" s="77"/>
      <c r="E299" s="260"/>
      <c r="F299" s="403"/>
      <c r="G299" s="403"/>
      <c r="H299" s="404"/>
      <c r="I299" s="297"/>
      <c r="J299" s="261"/>
      <c r="K299" s="261"/>
      <c r="L299" s="261"/>
      <c r="M299" s="298"/>
      <c r="N299" s="269"/>
      <c r="O299" s="270"/>
      <c r="P299" s="270"/>
      <c r="Q299" s="270"/>
      <c r="R299" s="271"/>
      <c r="Z299" s="77"/>
      <c r="AA299" s="154"/>
    </row>
    <row r="300" spans="1:27" s="28" customFormat="1" ht="20.100000000000001" customHeight="1">
      <c r="A300" s="23"/>
      <c r="B300" s="23"/>
      <c r="C300" s="153"/>
      <c r="D300" s="77"/>
      <c r="E300" s="287"/>
      <c r="F300" s="424"/>
      <c r="G300" s="424"/>
      <c r="H300" s="425"/>
      <c r="I300" s="506"/>
      <c r="J300" s="288"/>
      <c r="K300" s="288"/>
      <c r="L300" s="288"/>
      <c r="M300" s="507"/>
      <c r="N300" s="222"/>
      <c r="O300" s="223"/>
      <c r="P300" s="223"/>
      <c r="Q300" s="223"/>
      <c r="R300" s="224"/>
      <c r="Z300" s="77"/>
      <c r="AA300" s="154"/>
    </row>
    <row r="301" spans="1:27" s="28" customFormat="1" ht="20.100000000000001" customHeight="1">
      <c r="A301" s="23"/>
      <c r="B301" s="23"/>
      <c r="C301" s="153"/>
      <c r="D301" s="155"/>
      <c r="E301" s="56"/>
      <c r="F301" s="56"/>
      <c r="G301" s="56"/>
      <c r="H301" s="56"/>
      <c r="I301" s="56"/>
      <c r="J301" s="156"/>
      <c r="K301" s="156"/>
      <c r="L301" s="156"/>
      <c r="M301" s="56"/>
      <c r="N301" s="56"/>
      <c r="O301" s="56"/>
      <c r="P301" s="56"/>
      <c r="Q301" s="56"/>
      <c r="R301" s="56"/>
      <c r="S301" s="56"/>
      <c r="T301" s="56"/>
      <c r="U301" s="56"/>
      <c r="V301" s="56"/>
      <c r="W301" s="56"/>
      <c r="X301" s="56"/>
      <c r="Y301" s="56"/>
      <c r="Z301" s="42"/>
      <c r="AA301" s="154"/>
    </row>
    <row r="302" spans="1:27" s="28" customFormat="1" ht="20.100000000000001" customHeight="1">
      <c r="A302" s="23"/>
      <c r="B302" s="23"/>
      <c r="C302" s="32"/>
      <c r="D302" s="101">
        <v>4</v>
      </c>
      <c r="E302" s="148" t="s">
        <v>207</v>
      </c>
      <c r="F302" s="148"/>
      <c r="G302" s="148"/>
      <c r="I302" s="149"/>
      <c r="J302" s="128"/>
      <c r="K302" s="150"/>
      <c r="L302" s="128"/>
      <c r="M302" s="128"/>
      <c r="N302" s="128"/>
      <c r="O302" s="128"/>
      <c r="P302" s="128"/>
      <c r="Q302" s="128"/>
      <c r="R302" s="128"/>
      <c r="S302" s="128"/>
      <c r="T302" s="128"/>
      <c r="U302" s="128"/>
      <c r="V302" s="128"/>
      <c r="W302" s="128"/>
      <c r="X302" s="128"/>
      <c r="Y302" s="128"/>
      <c r="Z302" s="147"/>
      <c r="AA302" s="128"/>
    </row>
    <row r="303" spans="1:27" s="28" customFormat="1" ht="30" customHeight="1">
      <c r="A303" s="23"/>
      <c r="B303" s="23"/>
      <c r="C303" s="32"/>
      <c r="E303" s="252" t="s">
        <v>235</v>
      </c>
      <c r="F303" s="253"/>
      <c r="G303" s="253"/>
      <c r="H303" s="253"/>
      <c r="I303" s="253"/>
      <c r="J303" s="253"/>
      <c r="K303" s="253"/>
      <c r="L303" s="253"/>
      <c r="M303" s="253"/>
      <c r="N303" s="253"/>
      <c r="O303" s="253"/>
      <c r="P303" s="253"/>
      <c r="Q303" s="253"/>
      <c r="R303" s="253"/>
      <c r="S303" s="253"/>
      <c r="T303" s="253"/>
      <c r="U303" s="253"/>
      <c r="V303" s="253"/>
      <c r="W303" s="253"/>
      <c r="X303" s="253"/>
      <c r="Y303" s="253"/>
      <c r="Z303" s="151"/>
      <c r="AA303" s="152"/>
    </row>
    <row r="304" spans="1:27" s="28" customFormat="1" ht="20.100000000000001" customHeight="1">
      <c r="A304" s="23">
        <f>IF(COUNTIF(L305:L343,"○")+COUNTIF(T305:T327,"○")&lt;1, 1001, 0)</f>
        <v>1001</v>
      </c>
      <c r="B304" s="95"/>
      <c r="C304" s="32"/>
      <c r="D304" s="77"/>
      <c r="E304" s="230" t="s">
        <v>234</v>
      </c>
      <c r="F304" s="231"/>
      <c r="G304" s="231"/>
      <c r="H304" s="231"/>
      <c r="I304" s="231"/>
      <c r="J304" s="231"/>
      <c r="K304" s="232"/>
      <c r="L304" s="228" t="s">
        <v>14</v>
      </c>
      <c r="M304" s="229"/>
      <c r="N304" s="158" t="s">
        <v>212</v>
      </c>
      <c r="P304" s="336" t="s">
        <v>118</v>
      </c>
      <c r="Q304" s="337"/>
      <c r="R304" s="337"/>
      <c r="S304" s="338"/>
      <c r="T304" s="255" t="s">
        <v>14</v>
      </c>
      <c r="U304" s="256"/>
      <c r="V304" s="254" t="s">
        <v>212</v>
      </c>
      <c r="W304" s="255"/>
      <c r="X304" s="255"/>
      <c r="Y304" s="256"/>
      <c r="Z304" s="77"/>
      <c r="AA304" s="17"/>
    </row>
    <row r="305" spans="1:27" s="28" customFormat="1" ht="20.100000000000001" customHeight="1">
      <c r="A305" s="8"/>
      <c r="B305" s="23"/>
      <c r="C305" s="36"/>
      <c r="D305" s="77"/>
      <c r="E305" s="239" t="s">
        <v>227</v>
      </c>
      <c r="F305" s="233" t="s">
        <v>84</v>
      </c>
      <c r="G305" s="233"/>
      <c r="H305" s="233"/>
      <c r="I305" s="233"/>
      <c r="J305" s="233"/>
      <c r="K305" s="234"/>
      <c r="L305" s="197"/>
      <c r="M305" s="198"/>
      <c r="N305" s="170"/>
      <c r="O305" s="142"/>
      <c r="P305" s="225" t="s">
        <v>226</v>
      </c>
      <c r="Q305" s="340" t="s">
        <v>215</v>
      </c>
      <c r="R305" s="341"/>
      <c r="S305" s="342"/>
      <c r="T305" s="197"/>
      <c r="U305" s="198"/>
      <c r="V305" s="257"/>
      <c r="W305" s="258"/>
      <c r="X305" s="258"/>
      <c r="Y305" s="259"/>
      <c r="Z305" s="77"/>
      <c r="AA305" s="17"/>
    </row>
    <row r="306" spans="1:27" s="28" customFormat="1" ht="20.100000000000001" customHeight="1">
      <c r="A306" s="24"/>
      <c r="B306" s="23"/>
      <c r="C306" s="36"/>
      <c r="D306" s="77"/>
      <c r="E306" s="240"/>
      <c r="F306" s="218" t="s">
        <v>85</v>
      </c>
      <c r="G306" s="218"/>
      <c r="H306" s="218"/>
      <c r="I306" s="218"/>
      <c r="J306" s="218"/>
      <c r="K306" s="235"/>
      <c r="L306" s="199"/>
      <c r="M306" s="200"/>
      <c r="N306" s="171"/>
      <c r="P306" s="226"/>
      <c r="Q306" s="343" t="s">
        <v>216</v>
      </c>
      <c r="R306" s="344"/>
      <c r="S306" s="345"/>
      <c r="T306" s="199"/>
      <c r="U306" s="200"/>
      <c r="V306" s="191"/>
      <c r="W306" s="192"/>
      <c r="X306" s="192"/>
      <c r="Y306" s="193"/>
      <c r="Z306" s="77"/>
      <c r="AA306" s="17"/>
    </row>
    <row r="307" spans="1:27" s="28" customFormat="1" ht="20.100000000000001" customHeight="1">
      <c r="A307" s="23"/>
      <c r="B307" s="23"/>
      <c r="C307" s="36"/>
      <c r="D307" s="77"/>
      <c r="E307" s="241"/>
      <c r="F307" s="220" t="s">
        <v>86</v>
      </c>
      <c r="G307" s="220"/>
      <c r="H307" s="220"/>
      <c r="I307" s="220"/>
      <c r="J307" s="220"/>
      <c r="K307" s="236"/>
      <c r="L307" s="201"/>
      <c r="M307" s="202"/>
      <c r="N307" s="172"/>
      <c r="P307" s="226"/>
      <c r="Q307" s="343" t="s">
        <v>217</v>
      </c>
      <c r="R307" s="344"/>
      <c r="S307" s="345"/>
      <c r="T307" s="199"/>
      <c r="U307" s="200"/>
      <c r="V307" s="191"/>
      <c r="W307" s="192"/>
      <c r="X307" s="192"/>
      <c r="Y307" s="193"/>
      <c r="Z307" s="77"/>
      <c r="AA307" s="17"/>
    </row>
    <row r="308" spans="1:27" s="28" customFormat="1" ht="20.100000000000001" customHeight="1">
      <c r="A308" s="23"/>
      <c r="B308" s="23"/>
      <c r="C308" s="36"/>
      <c r="D308" s="142"/>
      <c r="E308" s="225" t="s">
        <v>225</v>
      </c>
      <c r="F308" s="237" t="s">
        <v>228</v>
      </c>
      <c r="G308" s="237"/>
      <c r="H308" s="237"/>
      <c r="I308" s="237"/>
      <c r="J308" s="237"/>
      <c r="K308" s="238"/>
      <c r="L308" s="197"/>
      <c r="M308" s="198"/>
      <c r="N308" s="173"/>
      <c r="P308" s="226"/>
      <c r="Q308" s="343" t="s">
        <v>218</v>
      </c>
      <c r="R308" s="344"/>
      <c r="S308" s="345"/>
      <c r="T308" s="199"/>
      <c r="U308" s="200"/>
      <c r="V308" s="191"/>
      <c r="W308" s="192"/>
      <c r="X308" s="192"/>
      <c r="Y308" s="193"/>
      <c r="Z308" s="77"/>
      <c r="AA308" s="17"/>
    </row>
    <row r="309" spans="1:27" s="28" customFormat="1" ht="20.100000000000001" customHeight="1">
      <c r="A309" s="23"/>
      <c r="B309" s="23"/>
      <c r="C309" s="36"/>
      <c r="D309" s="142"/>
      <c r="E309" s="226"/>
      <c r="F309" s="218" t="s">
        <v>100</v>
      </c>
      <c r="G309" s="218"/>
      <c r="H309" s="218"/>
      <c r="I309" s="218"/>
      <c r="J309" s="218"/>
      <c r="K309" s="219"/>
      <c r="L309" s="199"/>
      <c r="M309" s="200"/>
      <c r="N309" s="171"/>
      <c r="P309" s="226"/>
      <c r="Q309" s="343" t="s">
        <v>219</v>
      </c>
      <c r="R309" s="344"/>
      <c r="S309" s="345"/>
      <c r="T309" s="199"/>
      <c r="U309" s="200"/>
      <c r="V309" s="191"/>
      <c r="W309" s="192"/>
      <c r="X309" s="192"/>
      <c r="Y309" s="193"/>
      <c r="Z309" s="77"/>
      <c r="AA309" s="17"/>
    </row>
    <row r="310" spans="1:27" s="28" customFormat="1" ht="20.100000000000001" customHeight="1">
      <c r="A310" s="23"/>
      <c r="B310" s="23"/>
      <c r="C310" s="36"/>
      <c r="D310" s="142"/>
      <c r="E310" s="226"/>
      <c r="F310" s="218" t="s">
        <v>208</v>
      </c>
      <c r="G310" s="218"/>
      <c r="H310" s="218"/>
      <c r="I310" s="218"/>
      <c r="J310" s="218"/>
      <c r="K310" s="219"/>
      <c r="L310" s="199"/>
      <c r="M310" s="200"/>
      <c r="N310" s="171"/>
      <c r="P310" s="226"/>
      <c r="Q310" s="343" t="s">
        <v>220</v>
      </c>
      <c r="R310" s="344"/>
      <c r="S310" s="345"/>
      <c r="T310" s="199"/>
      <c r="U310" s="200"/>
      <c r="V310" s="191"/>
      <c r="W310" s="192"/>
      <c r="X310" s="192"/>
      <c r="Y310" s="193"/>
      <c r="Z310" s="77"/>
      <c r="AA310" s="17"/>
    </row>
    <row r="311" spans="1:27" s="28" customFormat="1" ht="20.100000000000001" customHeight="1">
      <c r="A311" s="23"/>
      <c r="B311" s="23"/>
      <c r="C311" s="36"/>
      <c r="D311" s="142"/>
      <c r="E311" s="226"/>
      <c r="F311" s="218" t="s">
        <v>87</v>
      </c>
      <c r="G311" s="218"/>
      <c r="H311" s="218"/>
      <c r="I311" s="218"/>
      <c r="J311" s="218"/>
      <c r="K311" s="219"/>
      <c r="L311" s="199"/>
      <c r="M311" s="200"/>
      <c r="N311" s="171"/>
      <c r="P311" s="226"/>
      <c r="Q311" s="343" t="s">
        <v>221</v>
      </c>
      <c r="R311" s="344"/>
      <c r="S311" s="345"/>
      <c r="T311" s="199"/>
      <c r="U311" s="200"/>
      <c r="V311" s="191"/>
      <c r="W311" s="192"/>
      <c r="X311" s="192"/>
      <c r="Y311" s="193"/>
      <c r="Z311" s="77"/>
      <c r="AA311" s="17"/>
    </row>
    <row r="312" spans="1:27" s="28" customFormat="1" ht="20.100000000000001" customHeight="1">
      <c r="A312" s="23"/>
      <c r="B312" s="23"/>
      <c r="C312" s="36"/>
      <c r="D312" s="142"/>
      <c r="E312" s="226"/>
      <c r="F312" s="218" t="s">
        <v>0</v>
      </c>
      <c r="G312" s="218"/>
      <c r="H312" s="218"/>
      <c r="I312" s="218"/>
      <c r="J312" s="218"/>
      <c r="K312" s="219"/>
      <c r="L312" s="199"/>
      <c r="M312" s="200"/>
      <c r="N312" s="171"/>
      <c r="P312" s="226"/>
      <c r="Q312" s="343" t="s">
        <v>222</v>
      </c>
      <c r="R312" s="344"/>
      <c r="S312" s="345"/>
      <c r="T312" s="199"/>
      <c r="U312" s="200"/>
      <c r="V312" s="191"/>
      <c r="W312" s="192"/>
      <c r="X312" s="192"/>
      <c r="Y312" s="193"/>
      <c r="Z312" s="77"/>
      <c r="AA312" s="17"/>
    </row>
    <row r="313" spans="1:27" s="28" customFormat="1" ht="20.100000000000001" customHeight="1">
      <c r="A313" s="23"/>
      <c r="B313" s="23"/>
      <c r="C313" s="36"/>
      <c r="D313" s="142"/>
      <c r="E313" s="226"/>
      <c r="F313" s="218" t="s">
        <v>1</v>
      </c>
      <c r="G313" s="218"/>
      <c r="H313" s="218"/>
      <c r="I313" s="218"/>
      <c r="J313" s="218"/>
      <c r="K313" s="219"/>
      <c r="L313" s="199"/>
      <c r="M313" s="200"/>
      <c r="N313" s="171"/>
      <c r="P313" s="227"/>
      <c r="Q313" s="346" t="s">
        <v>223</v>
      </c>
      <c r="R313" s="347"/>
      <c r="S313" s="348"/>
      <c r="T313" s="201"/>
      <c r="U313" s="202"/>
      <c r="V313" s="203"/>
      <c r="W313" s="204"/>
      <c r="X313" s="204"/>
      <c r="Y313" s="205"/>
      <c r="Z313" s="77"/>
      <c r="AA313" s="17"/>
    </row>
    <row r="314" spans="1:27" s="28" customFormat="1" ht="20.100000000000001" customHeight="1">
      <c r="A314" s="23"/>
      <c r="B314" s="23"/>
      <c r="C314" s="36"/>
      <c r="D314" s="142"/>
      <c r="E314" s="226"/>
      <c r="F314" s="218" t="s">
        <v>2</v>
      </c>
      <c r="G314" s="218"/>
      <c r="H314" s="218"/>
      <c r="I314" s="218"/>
      <c r="J314" s="218"/>
      <c r="K314" s="219"/>
      <c r="L314" s="199"/>
      <c r="M314" s="200"/>
      <c r="N314" s="171"/>
      <c r="P314" s="314" t="s">
        <v>62</v>
      </c>
      <c r="Q314" s="315"/>
      <c r="R314" s="315"/>
      <c r="S314" s="339"/>
      <c r="T314" s="522"/>
      <c r="U314" s="523"/>
      <c r="V314" s="212"/>
      <c r="W314" s="213"/>
      <c r="X314" s="213"/>
      <c r="Y314" s="214"/>
      <c r="Z314" s="77"/>
      <c r="AA314" s="17"/>
    </row>
    <row r="315" spans="1:27" s="28" customFormat="1" ht="20.100000000000001" customHeight="1">
      <c r="A315" s="23"/>
      <c r="B315" s="23"/>
      <c r="C315" s="36"/>
      <c r="D315" s="142"/>
      <c r="E315" s="226"/>
      <c r="F315" s="218" t="s">
        <v>209</v>
      </c>
      <c r="G315" s="218"/>
      <c r="H315" s="218"/>
      <c r="I315" s="218"/>
      <c r="J315" s="218"/>
      <c r="K315" s="219"/>
      <c r="L315" s="199"/>
      <c r="M315" s="200"/>
      <c r="N315" s="171"/>
      <c r="P315" s="333" t="s">
        <v>38</v>
      </c>
      <c r="Q315" s="330" t="s">
        <v>101</v>
      </c>
      <c r="R315" s="331"/>
      <c r="S315" s="332"/>
      <c r="T315" s="197"/>
      <c r="U315" s="210"/>
      <c r="V315" s="197"/>
      <c r="W315" s="207"/>
      <c r="X315" s="207"/>
      <c r="Y315" s="198"/>
      <c r="Z315" s="77"/>
      <c r="AA315" s="17"/>
    </row>
    <row r="316" spans="1:27" s="28" customFormat="1" ht="20.100000000000001" customHeight="1">
      <c r="A316" s="23"/>
      <c r="B316" s="23"/>
      <c r="C316" s="36"/>
      <c r="D316" s="142"/>
      <c r="E316" s="226"/>
      <c r="F316" s="218" t="s">
        <v>210</v>
      </c>
      <c r="G316" s="218"/>
      <c r="H316" s="218"/>
      <c r="I316" s="218"/>
      <c r="J316" s="218"/>
      <c r="K316" s="219"/>
      <c r="L316" s="199"/>
      <c r="M316" s="200"/>
      <c r="N316" s="171"/>
      <c r="P316" s="333"/>
      <c r="Q316" s="215" t="s">
        <v>102</v>
      </c>
      <c r="R316" s="216"/>
      <c r="S316" s="217"/>
      <c r="T316" s="199"/>
      <c r="U316" s="211"/>
      <c r="V316" s="199"/>
      <c r="W316" s="208"/>
      <c r="X316" s="208"/>
      <c r="Y316" s="200"/>
      <c r="Z316" s="77"/>
      <c r="AA316" s="17"/>
    </row>
    <row r="317" spans="1:27" s="28" customFormat="1" ht="20.100000000000001" customHeight="1">
      <c r="A317" s="23"/>
      <c r="B317" s="23"/>
      <c r="C317" s="36"/>
      <c r="D317" s="142"/>
      <c r="E317" s="226"/>
      <c r="F317" s="218" t="s">
        <v>229</v>
      </c>
      <c r="G317" s="218"/>
      <c r="H317" s="218"/>
      <c r="I317" s="218"/>
      <c r="J317" s="218"/>
      <c r="K317" s="219"/>
      <c r="L317" s="199"/>
      <c r="M317" s="200"/>
      <c r="N317" s="171"/>
      <c r="P317" s="333"/>
      <c r="Q317" s="215" t="s">
        <v>103</v>
      </c>
      <c r="R317" s="216"/>
      <c r="S317" s="217"/>
      <c r="T317" s="199"/>
      <c r="U317" s="211"/>
      <c r="V317" s="199"/>
      <c r="W317" s="208"/>
      <c r="X317" s="208"/>
      <c r="Y317" s="200"/>
      <c r="Z317" s="77"/>
      <c r="AA317" s="17"/>
    </row>
    <row r="318" spans="1:27" s="28" customFormat="1" ht="20.100000000000001" customHeight="1">
      <c r="A318" s="23"/>
      <c r="B318" s="23"/>
      <c r="C318" s="36"/>
      <c r="D318" s="142"/>
      <c r="E318" s="226"/>
      <c r="F318" s="218" t="s">
        <v>230</v>
      </c>
      <c r="G318" s="218"/>
      <c r="H318" s="218"/>
      <c r="I318" s="218"/>
      <c r="J318" s="218"/>
      <c r="K318" s="219"/>
      <c r="L318" s="199"/>
      <c r="M318" s="200"/>
      <c r="N318" s="171"/>
      <c r="P318" s="333"/>
      <c r="Q318" s="215" t="s">
        <v>104</v>
      </c>
      <c r="R318" s="216"/>
      <c r="S318" s="217"/>
      <c r="T318" s="199"/>
      <c r="U318" s="211"/>
      <c r="V318" s="199"/>
      <c r="W318" s="208"/>
      <c r="X318" s="208"/>
      <c r="Y318" s="200"/>
      <c r="Z318" s="77"/>
      <c r="AA318" s="17"/>
    </row>
    <row r="319" spans="1:27" s="28" customFormat="1" ht="20.100000000000001" customHeight="1">
      <c r="A319" s="23"/>
      <c r="B319" s="23"/>
      <c r="C319" s="36"/>
      <c r="D319" s="142"/>
      <c r="E319" s="226"/>
      <c r="F319" s="218" t="s">
        <v>231</v>
      </c>
      <c r="G319" s="218"/>
      <c r="H319" s="218"/>
      <c r="I319" s="218"/>
      <c r="J319" s="218"/>
      <c r="K319" s="219"/>
      <c r="L319" s="199"/>
      <c r="M319" s="200"/>
      <c r="N319" s="171"/>
      <c r="O319" s="56"/>
      <c r="P319" s="333"/>
      <c r="Q319" s="215" t="s">
        <v>105</v>
      </c>
      <c r="R319" s="216"/>
      <c r="S319" s="217"/>
      <c r="T319" s="199"/>
      <c r="U319" s="211"/>
      <c r="V319" s="199"/>
      <c r="W319" s="208"/>
      <c r="X319" s="208"/>
      <c r="Y319" s="200"/>
      <c r="Z319" s="77"/>
      <c r="AA319" s="17"/>
    </row>
    <row r="320" spans="1:27" s="28" customFormat="1" ht="20.100000000000001" customHeight="1">
      <c r="A320" s="23"/>
      <c r="B320" s="23"/>
      <c r="C320" s="36"/>
      <c r="D320" s="142"/>
      <c r="E320" s="226"/>
      <c r="F320" s="218" t="s">
        <v>211</v>
      </c>
      <c r="G320" s="218"/>
      <c r="H320" s="218"/>
      <c r="I320" s="218"/>
      <c r="J320" s="218"/>
      <c r="K320" s="219"/>
      <c r="L320" s="199"/>
      <c r="M320" s="200"/>
      <c r="N320" s="171"/>
      <c r="O320" s="56"/>
      <c r="P320" s="333"/>
      <c r="Q320" s="215" t="s">
        <v>106</v>
      </c>
      <c r="R320" s="216"/>
      <c r="S320" s="217"/>
      <c r="T320" s="199"/>
      <c r="U320" s="211"/>
      <c r="V320" s="199"/>
      <c r="W320" s="208"/>
      <c r="X320" s="208"/>
      <c r="Y320" s="200"/>
      <c r="Z320" s="77"/>
      <c r="AA320" s="17"/>
    </row>
    <row r="321" spans="1:27" s="28" customFormat="1" ht="20.100000000000001" customHeight="1">
      <c r="A321" s="23"/>
      <c r="B321" s="23"/>
      <c r="C321" s="36"/>
      <c r="D321" s="142"/>
      <c r="E321" s="226"/>
      <c r="F321" s="218" t="s">
        <v>88</v>
      </c>
      <c r="G321" s="218"/>
      <c r="H321" s="218"/>
      <c r="I321" s="218"/>
      <c r="J321" s="218"/>
      <c r="K321" s="219"/>
      <c r="L321" s="199"/>
      <c r="M321" s="200"/>
      <c r="N321" s="171"/>
      <c r="O321" s="56"/>
      <c r="P321" s="333"/>
      <c r="Q321" s="215" t="s">
        <v>107</v>
      </c>
      <c r="R321" s="216"/>
      <c r="S321" s="217"/>
      <c r="T321" s="199"/>
      <c r="U321" s="211"/>
      <c r="V321" s="199"/>
      <c r="W321" s="208"/>
      <c r="X321" s="208"/>
      <c r="Y321" s="200"/>
      <c r="Z321" s="77"/>
      <c r="AA321" s="17"/>
    </row>
    <row r="322" spans="1:27" s="28" customFormat="1" ht="20.100000000000001" customHeight="1">
      <c r="A322" s="23"/>
      <c r="B322" s="23"/>
      <c r="C322" s="36"/>
      <c r="D322" s="142"/>
      <c r="E322" s="227"/>
      <c r="F322" s="220" t="s">
        <v>89</v>
      </c>
      <c r="G322" s="220"/>
      <c r="H322" s="220"/>
      <c r="I322" s="220"/>
      <c r="J322" s="220"/>
      <c r="K322" s="221"/>
      <c r="L322" s="201"/>
      <c r="M322" s="202"/>
      <c r="N322" s="174"/>
      <c r="O322" s="56"/>
      <c r="P322" s="333"/>
      <c r="Q322" s="215" t="s">
        <v>159</v>
      </c>
      <c r="R322" s="216"/>
      <c r="S322" s="217"/>
      <c r="T322" s="199"/>
      <c r="U322" s="211"/>
      <c r="V322" s="206"/>
      <c r="W322" s="192"/>
      <c r="X322" s="192"/>
      <c r="Y322" s="193"/>
      <c r="Z322" s="77"/>
      <c r="AA322" s="17"/>
    </row>
    <row r="323" spans="1:27" s="28" customFormat="1" ht="20.100000000000001" customHeight="1">
      <c r="A323" s="23"/>
      <c r="B323" s="23"/>
      <c r="C323" s="36"/>
      <c r="D323" s="142"/>
      <c r="E323" s="225" t="s">
        <v>204</v>
      </c>
      <c r="F323" s="237" t="s">
        <v>119</v>
      </c>
      <c r="G323" s="237"/>
      <c r="H323" s="237"/>
      <c r="I323" s="237"/>
      <c r="J323" s="237"/>
      <c r="K323" s="238"/>
      <c r="L323" s="197"/>
      <c r="M323" s="198"/>
      <c r="N323" s="175"/>
      <c r="O323" s="56"/>
      <c r="P323" s="334"/>
      <c r="Q323" s="327" t="s">
        <v>108</v>
      </c>
      <c r="R323" s="328"/>
      <c r="S323" s="329"/>
      <c r="T323" s="201"/>
      <c r="U323" s="209"/>
      <c r="V323" s="203"/>
      <c r="W323" s="204"/>
      <c r="X323" s="204"/>
      <c r="Y323" s="205"/>
      <c r="Z323" s="77"/>
      <c r="AA323" s="17"/>
    </row>
    <row r="324" spans="1:27" s="28" customFormat="1" ht="20.100000000000001" customHeight="1">
      <c r="A324" s="23"/>
      <c r="B324" s="23"/>
      <c r="C324" s="36"/>
      <c r="D324" s="142"/>
      <c r="E324" s="226"/>
      <c r="F324" s="218" t="s">
        <v>91</v>
      </c>
      <c r="G324" s="218"/>
      <c r="H324" s="218"/>
      <c r="I324" s="218"/>
      <c r="J324" s="218"/>
      <c r="K324" s="219"/>
      <c r="L324" s="199"/>
      <c r="M324" s="200"/>
      <c r="N324" s="176"/>
      <c r="O324" s="56"/>
      <c r="P324" s="333" t="s">
        <v>113</v>
      </c>
      <c r="Q324" s="330" t="s">
        <v>109</v>
      </c>
      <c r="R324" s="331"/>
      <c r="S324" s="332"/>
      <c r="T324" s="197"/>
      <c r="U324" s="210"/>
      <c r="V324" s="188"/>
      <c r="W324" s="189"/>
      <c r="X324" s="189"/>
      <c r="Y324" s="190"/>
      <c r="Z324" s="77"/>
      <c r="AA324" s="17"/>
    </row>
    <row r="325" spans="1:27" s="28" customFormat="1" ht="20.100000000000001" customHeight="1">
      <c r="A325" s="23"/>
      <c r="B325" s="23"/>
      <c r="C325" s="36"/>
      <c r="D325" s="142"/>
      <c r="E325" s="226"/>
      <c r="F325" s="218" t="s">
        <v>92</v>
      </c>
      <c r="G325" s="218"/>
      <c r="H325" s="218"/>
      <c r="I325" s="218"/>
      <c r="J325" s="218"/>
      <c r="K325" s="219"/>
      <c r="L325" s="199"/>
      <c r="M325" s="200"/>
      <c r="N325" s="176"/>
      <c r="O325" s="56"/>
      <c r="P325" s="333"/>
      <c r="Q325" s="215" t="s">
        <v>110</v>
      </c>
      <c r="R325" s="216"/>
      <c r="S325" s="217"/>
      <c r="T325" s="199"/>
      <c r="U325" s="211"/>
      <c r="V325" s="188"/>
      <c r="W325" s="189"/>
      <c r="X325" s="189"/>
      <c r="Y325" s="190"/>
      <c r="Z325" s="77"/>
      <c r="AA325" s="17"/>
    </row>
    <row r="326" spans="1:27" s="28" customFormat="1" ht="20.100000000000001" customHeight="1">
      <c r="A326" s="23"/>
      <c r="B326" s="23"/>
      <c r="C326" s="36"/>
      <c r="D326" s="142"/>
      <c r="E326" s="226"/>
      <c r="F326" s="218" t="s">
        <v>93</v>
      </c>
      <c r="G326" s="218"/>
      <c r="H326" s="218"/>
      <c r="I326" s="218"/>
      <c r="J326" s="218"/>
      <c r="K326" s="219"/>
      <c r="L326" s="199"/>
      <c r="M326" s="200"/>
      <c r="N326" s="176"/>
      <c r="O326" s="56"/>
      <c r="P326" s="333"/>
      <c r="Q326" s="215" t="s">
        <v>111</v>
      </c>
      <c r="R326" s="216"/>
      <c r="S326" s="217"/>
      <c r="T326" s="199"/>
      <c r="U326" s="211"/>
      <c r="V326" s="191"/>
      <c r="W326" s="192"/>
      <c r="X326" s="192"/>
      <c r="Y326" s="193"/>
      <c r="Z326" s="77"/>
      <c r="AA326" s="17"/>
    </row>
    <row r="327" spans="1:27" s="28" customFormat="1" ht="20.100000000000001" customHeight="1">
      <c r="A327" s="23"/>
      <c r="B327" s="23"/>
      <c r="C327" s="36"/>
      <c r="D327" s="142"/>
      <c r="E327" s="226"/>
      <c r="F327" s="218" t="s">
        <v>120</v>
      </c>
      <c r="G327" s="218"/>
      <c r="H327" s="218"/>
      <c r="I327" s="218"/>
      <c r="J327" s="218"/>
      <c r="K327" s="219"/>
      <c r="L327" s="199"/>
      <c r="M327" s="200"/>
      <c r="N327" s="176"/>
      <c r="O327" s="56"/>
      <c r="P327" s="334"/>
      <c r="Q327" s="327" t="s">
        <v>112</v>
      </c>
      <c r="R327" s="328"/>
      <c r="S327" s="335"/>
      <c r="T327" s="201"/>
      <c r="U327" s="209"/>
      <c r="V327" s="194"/>
      <c r="W327" s="195"/>
      <c r="X327" s="195"/>
      <c r="Y327" s="196"/>
      <c r="Z327" s="77"/>
      <c r="AA327" s="17"/>
    </row>
    <row r="328" spans="1:27" s="28" customFormat="1" ht="20.100000000000001" customHeight="1">
      <c r="A328" s="23"/>
      <c r="B328" s="23"/>
      <c r="C328" s="36"/>
      <c r="D328" s="142"/>
      <c r="E328" s="226"/>
      <c r="F328" s="218" t="s">
        <v>213</v>
      </c>
      <c r="G328" s="218"/>
      <c r="H328" s="218"/>
      <c r="I328" s="218"/>
      <c r="J328" s="218"/>
      <c r="K328" s="219"/>
      <c r="L328" s="199"/>
      <c r="M328" s="200"/>
      <c r="N328" s="176"/>
      <c r="O328" s="56"/>
      <c r="P328" s="56"/>
      <c r="S328" s="139"/>
      <c r="T328" s="139"/>
      <c r="U328" s="139"/>
      <c r="V328" s="159"/>
      <c r="W328" s="159"/>
      <c r="X328" s="169"/>
      <c r="Y328" s="139"/>
      <c r="Z328" s="77"/>
      <c r="AA328" s="17"/>
    </row>
    <row r="329" spans="1:27" s="28" customFormat="1" ht="20.100000000000001" customHeight="1">
      <c r="A329" s="23"/>
      <c r="B329" s="23"/>
      <c r="C329" s="36"/>
      <c r="D329" s="142"/>
      <c r="E329" s="226"/>
      <c r="F329" s="218" t="s">
        <v>121</v>
      </c>
      <c r="G329" s="218"/>
      <c r="H329" s="218"/>
      <c r="I329" s="218"/>
      <c r="J329" s="218"/>
      <c r="K329" s="219"/>
      <c r="L329" s="199"/>
      <c r="M329" s="200"/>
      <c r="N329" s="176"/>
      <c r="O329" s="56"/>
      <c r="P329" s="56"/>
      <c r="V329" s="7"/>
      <c r="W329" s="7"/>
      <c r="X329" s="56"/>
      <c r="Z329" s="77"/>
      <c r="AA329" s="17"/>
    </row>
    <row r="330" spans="1:27" s="28" customFormat="1" ht="20.100000000000001" customHeight="1">
      <c r="A330" s="23"/>
      <c r="B330" s="23"/>
      <c r="C330" s="36"/>
      <c r="D330" s="142"/>
      <c r="E330" s="226"/>
      <c r="F330" s="218" t="s">
        <v>98</v>
      </c>
      <c r="G330" s="218"/>
      <c r="H330" s="218"/>
      <c r="I330" s="218"/>
      <c r="J330" s="218"/>
      <c r="K330" s="219"/>
      <c r="L330" s="199"/>
      <c r="M330" s="200"/>
      <c r="N330" s="176"/>
      <c r="O330" s="56"/>
      <c r="P330" s="56"/>
      <c r="V330" s="7"/>
      <c r="W330" s="7"/>
      <c r="X330" s="56"/>
      <c r="Z330" s="77"/>
      <c r="AA330" s="17"/>
    </row>
    <row r="331" spans="1:27" s="28" customFormat="1" ht="20.100000000000001" customHeight="1">
      <c r="A331" s="23"/>
      <c r="B331" s="23"/>
      <c r="C331" s="36"/>
      <c r="D331" s="142"/>
      <c r="E331" s="226"/>
      <c r="F331" s="218" t="s">
        <v>122</v>
      </c>
      <c r="G331" s="218"/>
      <c r="H331" s="218"/>
      <c r="I331" s="218"/>
      <c r="J331" s="218"/>
      <c r="K331" s="219"/>
      <c r="L331" s="199"/>
      <c r="M331" s="200"/>
      <c r="N331" s="176"/>
      <c r="O331" s="56"/>
      <c r="P331" s="56"/>
      <c r="V331" s="7"/>
      <c r="W331" s="7"/>
      <c r="X331" s="56"/>
      <c r="Z331" s="77"/>
      <c r="AA331" s="17"/>
    </row>
    <row r="332" spans="1:27" s="28" customFormat="1" ht="20.100000000000001" customHeight="1">
      <c r="A332" s="23"/>
      <c r="B332" s="23"/>
      <c r="C332" s="36"/>
      <c r="D332" s="142"/>
      <c r="E332" s="226"/>
      <c r="F332" s="218" t="s">
        <v>123</v>
      </c>
      <c r="G332" s="218"/>
      <c r="H332" s="218"/>
      <c r="I332" s="218"/>
      <c r="J332" s="218"/>
      <c r="K332" s="219"/>
      <c r="L332" s="199"/>
      <c r="M332" s="200"/>
      <c r="N332" s="176"/>
      <c r="O332" s="56"/>
      <c r="P332" s="56"/>
      <c r="V332" s="7"/>
      <c r="W332" s="7"/>
      <c r="X332" s="56"/>
      <c r="Z332" s="77"/>
      <c r="AA332" s="17"/>
    </row>
    <row r="333" spans="1:27" s="28" customFormat="1" ht="20.100000000000001" customHeight="1">
      <c r="A333" s="23"/>
      <c r="B333" s="23"/>
      <c r="C333" s="36"/>
      <c r="D333" s="142"/>
      <c r="E333" s="226"/>
      <c r="F333" s="218" t="s">
        <v>124</v>
      </c>
      <c r="G333" s="218"/>
      <c r="H333" s="218"/>
      <c r="I333" s="218"/>
      <c r="J333" s="218"/>
      <c r="K333" s="219"/>
      <c r="L333" s="199"/>
      <c r="M333" s="200"/>
      <c r="N333" s="176"/>
      <c r="O333" s="56"/>
      <c r="P333" s="56"/>
      <c r="V333" s="7"/>
      <c r="W333" s="7"/>
      <c r="X333" s="56"/>
      <c r="Z333" s="77"/>
      <c r="AA333" s="17"/>
    </row>
    <row r="334" spans="1:27" s="28" customFormat="1" ht="20.100000000000001" customHeight="1">
      <c r="A334" s="23"/>
      <c r="B334" s="23"/>
      <c r="C334" s="36"/>
      <c r="D334" s="142"/>
      <c r="E334" s="226"/>
      <c r="F334" s="218" t="s">
        <v>97</v>
      </c>
      <c r="G334" s="218"/>
      <c r="H334" s="218"/>
      <c r="I334" s="218"/>
      <c r="J334" s="218"/>
      <c r="K334" s="219"/>
      <c r="L334" s="199"/>
      <c r="M334" s="200"/>
      <c r="N334" s="176"/>
      <c r="O334" s="56"/>
      <c r="P334" s="56"/>
      <c r="V334" s="7"/>
      <c r="W334" s="7"/>
      <c r="X334" s="56"/>
      <c r="Z334" s="77"/>
      <c r="AA334" s="17"/>
    </row>
    <row r="335" spans="1:27" s="28" customFormat="1" ht="20.100000000000001" customHeight="1">
      <c r="A335" s="23"/>
      <c r="B335" s="23"/>
      <c r="C335" s="36"/>
      <c r="D335" s="142"/>
      <c r="E335" s="226"/>
      <c r="F335" s="218" t="s">
        <v>125</v>
      </c>
      <c r="G335" s="218"/>
      <c r="H335" s="218"/>
      <c r="I335" s="218"/>
      <c r="J335" s="218"/>
      <c r="K335" s="219"/>
      <c r="L335" s="199"/>
      <c r="M335" s="200"/>
      <c r="N335" s="176"/>
      <c r="O335" s="56"/>
      <c r="P335" s="56"/>
      <c r="V335" s="7"/>
      <c r="W335" s="7"/>
      <c r="X335" s="56"/>
      <c r="Z335" s="77"/>
      <c r="AA335" s="17"/>
    </row>
    <row r="336" spans="1:27" s="28" customFormat="1" ht="20.100000000000001" customHeight="1">
      <c r="A336" s="23"/>
      <c r="B336" s="23"/>
      <c r="C336" s="36"/>
      <c r="D336" s="142"/>
      <c r="E336" s="226"/>
      <c r="F336" s="218" t="s">
        <v>96</v>
      </c>
      <c r="G336" s="218"/>
      <c r="H336" s="218"/>
      <c r="I336" s="218"/>
      <c r="J336" s="218"/>
      <c r="K336" s="219"/>
      <c r="L336" s="199"/>
      <c r="M336" s="200"/>
      <c r="N336" s="176"/>
      <c r="O336" s="56"/>
      <c r="P336" s="56"/>
      <c r="Q336" s="56"/>
      <c r="R336" s="56"/>
      <c r="S336" s="56"/>
      <c r="T336" s="56"/>
      <c r="U336" s="56"/>
      <c r="V336" s="7"/>
      <c r="W336" s="7"/>
      <c r="X336" s="56"/>
      <c r="Z336" s="77"/>
      <c r="AA336" s="17"/>
    </row>
    <row r="337" spans="1:27" s="28" customFormat="1" ht="20.100000000000001" customHeight="1">
      <c r="A337" s="23"/>
      <c r="B337" s="23"/>
      <c r="C337" s="36"/>
      <c r="D337" s="142"/>
      <c r="E337" s="226"/>
      <c r="F337" s="218" t="s">
        <v>90</v>
      </c>
      <c r="G337" s="218"/>
      <c r="H337" s="218"/>
      <c r="I337" s="218"/>
      <c r="J337" s="218"/>
      <c r="K337" s="219"/>
      <c r="L337" s="199"/>
      <c r="M337" s="200"/>
      <c r="N337" s="176"/>
      <c r="O337" s="56"/>
      <c r="P337" s="56"/>
      <c r="Q337" s="56"/>
      <c r="R337" s="56"/>
      <c r="S337" s="56"/>
      <c r="T337" s="56"/>
      <c r="U337" s="56"/>
      <c r="V337" s="7"/>
      <c r="W337" s="7"/>
      <c r="X337" s="56"/>
      <c r="Z337" s="77"/>
      <c r="AA337" s="17"/>
    </row>
    <row r="338" spans="1:27" s="28" customFormat="1" ht="20.100000000000001" customHeight="1">
      <c r="A338" s="23"/>
      <c r="B338" s="23"/>
      <c r="C338" s="36"/>
      <c r="E338" s="226"/>
      <c r="F338" s="218" t="s">
        <v>214</v>
      </c>
      <c r="G338" s="218"/>
      <c r="H338" s="218"/>
      <c r="I338" s="218"/>
      <c r="J338" s="218"/>
      <c r="K338" s="219"/>
      <c r="L338" s="199"/>
      <c r="M338" s="200"/>
      <c r="N338" s="176"/>
      <c r="O338" s="186"/>
      <c r="P338" s="186"/>
      <c r="Q338" s="186"/>
      <c r="R338" s="186"/>
      <c r="S338" s="186"/>
      <c r="T338" s="186"/>
      <c r="U338" s="186"/>
      <c r="V338" s="7"/>
      <c r="W338" s="7"/>
      <c r="X338" s="186"/>
      <c r="Y338" s="186"/>
      <c r="Z338" s="151"/>
      <c r="AA338" s="186"/>
    </row>
    <row r="339" spans="1:27" ht="20.100000000000001" customHeight="1">
      <c r="A339" s="1"/>
      <c r="B339" s="1"/>
      <c r="C339" s="161"/>
      <c r="D339" s="8"/>
      <c r="E339" s="226"/>
      <c r="F339" s="218" t="s">
        <v>94</v>
      </c>
      <c r="G339" s="218"/>
      <c r="H339" s="218"/>
      <c r="I339" s="218"/>
      <c r="J339" s="218"/>
      <c r="K339" s="219"/>
      <c r="L339" s="199"/>
      <c r="M339" s="200"/>
      <c r="N339" s="176"/>
      <c r="O339" s="5"/>
      <c r="P339" s="5"/>
      <c r="Q339" s="5"/>
      <c r="R339" s="162"/>
      <c r="S339" s="5"/>
      <c r="T339" s="163"/>
      <c r="U339" s="163"/>
      <c r="X339" s="163"/>
      <c r="Y339" s="5"/>
      <c r="Z339" s="160"/>
    </row>
    <row r="340" spans="1:27" ht="20.100000000000001" customHeight="1">
      <c r="A340" s="1"/>
      <c r="B340" s="164"/>
      <c r="C340" s="8"/>
      <c r="D340" s="160"/>
      <c r="E340" s="226"/>
      <c r="F340" s="218" t="s">
        <v>95</v>
      </c>
      <c r="G340" s="218"/>
      <c r="H340" s="218"/>
      <c r="I340" s="218"/>
      <c r="J340" s="218"/>
      <c r="K340" s="219"/>
      <c r="L340" s="199"/>
      <c r="M340" s="200"/>
      <c r="N340" s="176"/>
      <c r="O340" s="5"/>
      <c r="P340" s="5"/>
      <c r="Q340" s="5"/>
      <c r="R340" s="5"/>
      <c r="S340" s="5"/>
      <c r="T340" s="5"/>
      <c r="U340" s="5"/>
      <c r="V340" s="11"/>
      <c r="W340" s="11"/>
      <c r="X340" s="5"/>
      <c r="Y340" s="5"/>
      <c r="Z340" s="160"/>
    </row>
    <row r="341" spans="1:27" ht="20.100000000000001" customHeight="1">
      <c r="B341" s="165"/>
      <c r="E341" s="226"/>
      <c r="F341" s="218" t="s">
        <v>99</v>
      </c>
      <c r="G341" s="218"/>
      <c r="H341" s="218"/>
      <c r="I341" s="218"/>
      <c r="J341" s="218"/>
      <c r="K341" s="219"/>
      <c r="L341" s="199"/>
      <c r="M341" s="200"/>
      <c r="N341" s="176"/>
      <c r="Z341" s="165"/>
    </row>
    <row r="342" spans="1:27" ht="20.100000000000001" customHeight="1">
      <c r="B342" s="165"/>
      <c r="E342" s="226"/>
      <c r="F342" s="218" t="s">
        <v>126</v>
      </c>
      <c r="G342" s="218"/>
      <c r="H342" s="218"/>
      <c r="I342" s="218"/>
      <c r="J342" s="218"/>
      <c r="K342" s="219"/>
      <c r="L342" s="199"/>
      <c r="M342" s="200"/>
      <c r="N342" s="176"/>
      <c r="Z342" s="165"/>
    </row>
    <row r="343" spans="1:27" ht="20.100000000000001" customHeight="1">
      <c r="B343" s="165"/>
      <c r="E343" s="227"/>
      <c r="F343" s="220" t="s">
        <v>127</v>
      </c>
      <c r="G343" s="220"/>
      <c r="H343" s="220"/>
      <c r="I343" s="220"/>
      <c r="J343" s="220"/>
      <c r="K343" s="221"/>
      <c r="L343" s="201"/>
      <c r="M343" s="202"/>
      <c r="N343" s="177"/>
      <c r="Z343" s="165"/>
    </row>
    <row r="344" spans="1:27" ht="20.100000000000001" customHeight="1">
      <c r="B344" s="165"/>
      <c r="L344" s="159"/>
      <c r="M344" s="159"/>
      <c r="Z344" s="165"/>
    </row>
    <row r="345" spans="1:27" ht="15.75" customHeight="1">
      <c r="B345" s="165"/>
      <c r="M345" s="11"/>
      <c r="Z345" s="165"/>
    </row>
    <row r="346" spans="1:27" ht="15.75" customHeight="1">
      <c r="B346" s="165"/>
      <c r="M346" s="11"/>
      <c r="Z346" s="165"/>
    </row>
    <row r="347" spans="1:27" ht="15.75" customHeight="1">
      <c r="B347" s="165"/>
      <c r="C347" s="166"/>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8"/>
    </row>
    <row r="348" spans="1:27" ht="15.75" customHeight="1">
      <c r="M348" s="11"/>
    </row>
    <row r="349" spans="1:27" ht="15.75" customHeight="1">
      <c r="M349" s="11"/>
    </row>
    <row r="350" spans="1:27" ht="15.75" customHeight="1">
      <c r="M350" s="11"/>
    </row>
    <row r="351" spans="1:27" ht="15.75" customHeight="1">
      <c r="M351" s="11"/>
    </row>
    <row r="352" spans="1:27" ht="15.75" customHeight="1">
      <c r="M352" s="11"/>
    </row>
    <row r="353" spans="13:13" ht="15.75" customHeight="1">
      <c r="M353" s="11"/>
    </row>
    <row r="354" spans="13:13" ht="15.75" customHeight="1">
      <c r="M354" s="11"/>
    </row>
    <row r="355" spans="13:13" ht="15.75" customHeight="1">
      <c r="M355" s="11"/>
    </row>
    <row r="371" spans="11:19" ht="15.75" customHeight="1">
      <c r="Q371" s="9"/>
      <c r="S371" s="10"/>
    </row>
    <row r="372" spans="11:19" ht="15.75" customHeight="1">
      <c r="Q372" s="9"/>
      <c r="S372" s="10"/>
    </row>
    <row r="380" spans="11:19" ht="15.75" customHeight="1">
      <c r="K380" s="6"/>
      <c r="Q380" s="9"/>
      <c r="S380" s="10"/>
    </row>
    <row r="381" spans="11:19" ht="15.75" customHeight="1">
      <c r="K381" s="6"/>
      <c r="Q381" s="9"/>
      <c r="S381" s="10"/>
    </row>
    <row r="382" spans="11:19" ht="15.75" customHeight="1">
      <c r="Q382" s="9"/>
      <c r="S382" s="10"/>
    </row>
    <row r="383" spans="11:19" ht="15.75" customHeight="1">
      <c r="N383" s="9"/>
      <c r="Q383" s="9"/>
      <c r="S383" s="10"/>
    </row>
    <row r="384" spans="11:19" ht="15.75" customHeight="1">
      <c r="N384" s="9"/>
      <c r="Q384" s="9"/>
      <c r="S384" s="10"/>
    </row>
    <row r="385" spans="14:19" ht="15.75" customHeight="1">
      <c r="N385" s="9"/>
      <c r="Q385" s="9"/>
      <c r="S385" s="10"/>
    </row>
    <row r="386" spans="14:19" ht="15.75" customHeight="1">
      <c r="N386" s="9"/>
      <c r="Q386" s="9"/>
      <c r="S386" s="10"/>
    </row>
    <row r="387" spans="14:19" ht="15.75" customHeight="1">
      <c r="N387" s="9"/>
      <c r="Q387" s="9"/>
      <c r="S387" s="10"/>
    </row>
    <row r="388" spans="14:19" ht="15.75" customHeight="1">
      <c r="N388" s="9"/>
      <c r="Q388" s="9"/>
      <c r="S388" s="10"/>
    </row>
    <row r="389" spans="14:19" ht="15.75" customHeight="1">
      <c r="N389" s="9"/>
      <c r="Q389" s="9"/>
      <c r="S389" s="10"/>
    </row>
    <row r="390" spans="14:19" ht="15.75" customHeight="1">
      <c r="N390" s="9"/>
      <c r="Q390" s="9"/>
      <c r="S390" s="10"/>
    </row>
    <row r="391" spans="14:19" ht="15.75" customHeight="1">
      <c r="N391" s="9"/>
      <c r="Q391" s="9"/>
      <c r="S391" s="10"/>
    </row>
  </sheetData>
  <sheetProtection algorithmName="SHA-512" hashValue="GF33oX4YwMG2x5SiRdbcP2RJknwfpM9sFG4AhjOllYj6X4WLVFbS9gCPzs/x/27mi1Q4nwiZ+jmJF/m/NFWo5Q==" saltValue="KeaItGfz0RyNn76S0Cm8Pg==" spinCount="100000" sheet="1" objects="1" scenarios="1"/>
  <dataConsolidate/>
  <mergeCells count="494">
    <mergeCell ref="O238:P238"/>
    <mergeCell ref="D234:J234"/>
    <mergeCell ref="D235:J235"/>
    <mergeCell ref="D236:J236"/>
    <mergeCell ref="D237:J237"/>
    <mergeCell ref="D238:J238"/>
    <mergeCell ref="F232:J232"/>
    <mergeCell ref="F233:J233"/>
    <mergeCell ref="O232:P232"/>
    <mergeCell ref="O233:P233"/>
    <mergeCell ref="O234:P234"/>
    <mergeCell ref="O235:P235"/>
    <mergeCell ref="O236:P236"/>
    <mergeCell ref="O237:P237"/>
    <mergeCell ref="S256:T256"/>
    <mergeCell ref="S257:T257"/>
    <mergeCell ref="S258:T258"/>
    <mergeCell ref="S259:T259"/>
    <mergeCell ref="S260:T260"/>
    <mergeCell ref="S261:T261"/>
    <mergeCell ref="S262:T262"/>
    <mergeCell ref="S263:T263"/>
    <mergeCell ref="S264:T264"/>
    <mergeCell ref="D264:D272"/>
    <mergeCell ref="E264:J264"/>
    <mergeCell ref="K264:M264"/>
    <mergeCell ref="O264:R264"/>
    <mergeCell ref="E265:J265"/>
    <mergeCell ref="K265:M265"/>
    <mergeCell ref="O265:R265"/>
    <mergeCell ref="E266:J266"/>
    <mergeCell ref="K266:M266"/>
    <mergeCell ref="O266:R266"/>
    <mergeCell ref="E267:J267"/>
    <mergeCell ref="K267:M267"/>
    <mergeCell ref="O267:R267"/>
    <mergeCell ref="E270:J270"/>
    <mergeCell ref="T326:U326"/>
    <mergeCell ref="T327:U327"/>
    <mergeCell ref="T314:U314"/>
    <mergeCell ref="T315:U315"/>
    <mergeCell ref="T316:U316"/>
    <mergeCell ref="T317:U317"/>
    <mergeCell ref="T318:U318"/>
    <mergeCell ref="T319:U319"/>
    <mergeCell ref="T320:U320"/>
    <mergeCell ref="T321:U321"/>
    <mergeCell ref="T322:U322"/>
    <mergeCell ref="W186:X186"/>
    <mergeCell ref="I289:M289"/>
    <mergeCell ref="U236:Y236"/>
    <mergeCell ref="U237:Y237"/>
    <mergeCell ref="Q238:R238"/>
    <mergeCell ref="Q232:R232"/>
    <mergeCell ref="S232:T232"/>
    <mergeCell ref="U232:Y232"/>
    <mergeCell ref="K257:M257"/>
    <mergeCell ref="O257:R257"/>
    <mergeCell ref="D258:J258"/>
    <mergeCell ref="K258:M258"/>
    <mergeCell ref="O258:R258"/>
    <mergeCell ref="D259:J259"/>
    <mergeCell ref="D262:J262"/>
    <mergeCell ref="K262:M262"/>
    <mergeCell ref="O262:R262"/>
    <mergeCell ref="O270:R270"/>
    <mergeCell ref="E271:J271"/>
    <mergeCell ref="K271:M271"/>
    <mergeCell ref="O271:R271"/>
    <mergeCell ref="E272:J272"/>
    <mergeCell ref="K272:M272"/>
    <mergeCell ref="O272:R272"/>
    <mergeCell ref="E294:H294"/>
    <mergeCell ref="I296:M296"/>
    <mergeCell ref="I300:M300"/>
    <mergeCell ref="E295:H295"/>
    <mergeCell ref="E296:H296"/>
    <mergeCell ref="K259:M259"/>
    <mergeCell ref="O259:R259"/>
    <mergeCell ref="E268:J268"/>
    <mergeCell ref="K268:M268"/>
    <mergeCell ref="O268:R268"/>
    <mergeCell ref="E269:J269"/>
    <mergeCell ref="K269:M269"/>
    <mergeCell ref="O269:R269"/>
    <mergeCell ref="K270:M270"/>
    <mergeCell ref="D260:J260"/>
    <mergeCell ref="K260:M260"/>
    <mergeCell ref="O260:R260"/>
    <mergeCell ref="D261:J261"/>
    <mergeCell ref="K261:M261"/>
    <mergeCell ref="O261:R261"/>
    <mergeCell ref="N285:R285"/>
    <mergeCell ref="N286:R286"/>
    <mergeCell ref="N287:R287"/>
    <mergeCell ref="O263:R263"/>
    <mergeCell ref="I214:M214"/>
    <mergeCell ref="I210:M210"/>
    <mergeCell ref="E213:H213"/>
    <mergeCell ref="E217:H217"/>
    <mergeCell ref="I211:M211"/>
    <mergeCell ref="I213:M213"/>
    <mergeCell ref="I212:M212"/>
    <mergeCell ref="I189:M189"/>
    <mergeCell ref="E293:H293"/>
    <mergeCell ref="K232:N232"/>
    <mergeCell ref="K233:N233"/>
    <mergeCell ref="K234:N234"/>
    <mergeCell ref="K235:N235"/>
    <mergeCell ref="K236:N236"/>
    <mergeCell ref="K237:N237"/>
    <mergeCell ref="K238:N238"/>
    <mergeCell ref="C225:H225"/>
    <mergeCell ref="D227:Y227"/>
    <mergeCell ref="Q228:T228"/>
    <mergeCell ref="U228:Y230"/>
    <mergeCell ref="K229:M229"/>
    <mergeCell ref="D228:J230"/>
    <mergeCell ref="K228:P228"/>
    <mergeCell ref="K230:M230"/>
    <mergeCell ref="E219:H219"/>
    <mergeCell ref="I219:M219"/>
    <mergeCell ref="W182:Y182"/>
    <mergeCell ref="E183:J183"/>
    <mergeCell ref="K183:M183"/>
    <mergeCell ref="W183:Y183"/>
    <mergeCell ref="E184:J184"/>
    <mergeCell ref="K184:M184"/>
    <mergeCell ref="W184:Y184"/>
    <mergeCell ref="E185:J185"/>
    <mergeCell ref="K185:M185"/>
    <mergeCell ref="W185:X185"/>
    <mergeCell ref="I217:M217"/>
    <mergeCell ref="I202:M202"/>
    <mergeCell ref="E203:H203"/>
    <mergeCell ref="I209:M209"/>
    <mergeCell ref="I191:M191"/>
    <mergeCell ref="I206:M206"/>
    <mergeCell ref="I195:M195"/>
    <mergeCell ref="I197:M197"/>
    <mergeCell ref="E187:J187"/>
    <mergeCell ref="E202:H202"/>
    <mergeCell ref="E209:H209"/>
    <mergeCell ref="I203:M203"/>
    <mergeCell ref="E300:H300"/>
    <mergeCell ref="K249:M249"/>
    <mergeCell ref="O249:R249"/>
    <mergeCell ref="D250:J250"/>
    <mergeCell ref="K250:M250"/>
    <mergeCell ref="O250:R250"/>
    <mergeCell ref="D251:J251"/>
    <mergeCell ref="K251:M251"/>
    <mergeCell ref="Q231:R231"/>
    <mergeCell ref="D231:J231"/>
    <mergeCell ref="K231:N231"/>
    <mergeCell ref="O231:P231"/>
    <mergeCell ref="Q234:R234"/>
    <mergeCell ref="E292:H292"/>
    <mergeCell ref="C243:H243"/>
    <mergeCell ref="O253:R253"/>
    <mergeCell ref="O256:R256"/>
    <mergeCell ref="D257:J257"/>
    <mergeCell ref="D256:J256"/>
    <mergeCell ref="K256:M256"/>
    <mergeCell ref="E297:H297"/>
    <mergeCell ref="I297:M297"/>
    <mergeCell ref="N297:R297"/>
    <mergeCell ref="E299:H299"/>
    <mergeCell ref="I299:M299"/>
    <mergeCell ref="N299:R299"/>
    <mergeCell ref="E298:H298"/>
    <mergeCell ref="I298:M298"/>
    <mergeCell ref="N298:R298"/>
    <mergeCell ref="W187:X187"/>
    <mergeCell ref="I124:M124"/>
    <mergeCell ref="I126:Y126"/>
    <mergeCell ref="C150:H150"/>
    <mergeCell ref="I153:M153"/>
    <mergeCell ref="I155:Y155"/>
    <mergeCell ref="I157:Y157"/>
    <mergeCell ref="I159:M159"/>
    <mergeCell ref="E214:H214"/>
    <mergeCell ref="E218:H218"/>
    <mergeCell ref="O195:R195"/>
    <mergeCell ref="J190:Y190"/>
    <mergeCell ref="E181:Y181"/>
    <mergeCell ref="E182:J182"/>
    <mergeCell ref="K182:M182"/>
    <mergeCell ref="E210:H210"/>
    <mergeCell ref="I218:M218"/>
    <mergeCell ref="E211:H211"/>
    <mergeCell ref="E212:H212"/>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D255:J255"/>
    <mergeCell ref="K255:M255"/>
    <mergeCell ref="O255:R255"/>
    <mergeCell ref="I288:M288"/>
    <mergeCell ref="E290:H290"/>
    <mergeCell ref="E291:H291"/>
    <mergeCell ref="Q236:R236"/>
    <mergeCell ref="Q237:R237"/>
    <mergeCell ref="E285:H285"/>
    <mergeCell ref="E286:H286"/>
    <mergeCell ref="E287:H287"/>
    <mergeCell ref="E288:H288"/>
    <mergeCell ref="I285:M285"/>
    <mergeCell ref="I286:M286"/>
    <mergeCell ref="I287:M287"/>
    <mergeCell ref="D252:J252"/>
    <mergeCell ref="K252:M252"/>
    <mergeCell ref="O252:R252"/>
    <mergeCell ref="N288:R288"/>
    <mergeCell ref="N289:R289"/>
    <mergeCell ref="I281:M281"/>
    <mergeCell ref="C277:H277"/>
    <mergeCell ref="D263:J263"/>
    <mergeCell ref="K263:M263"/>
    <mergeCell ref="E204:H204"/>
    <mergeCell ref="I204:M204"/>
    <mergeCell ref="K186:M187"/>
    <mergeCell ref="E186:J186"/>
    <mergeCell ref="I193:M193"/>
    <mergeCell ref="E200:H200"/>
    <mergeCell ref="I200:M200"/>
    <mergeCell ref="E201:H201"/>
    <mergeCell ref="I201:M201"/>
    <mergeCell ref="Q323:S323"/>
    <mergeCell ref="Q324:S324"/>
    <mergeCell ref="Q325:S325"/>
    <mergeCell ref="P315:P323"/>
    <mergeCell ref="P324:P327"/>
    <mergeCell ref="Q326:S326"/>
    <mergeCell ref="Q327:S327"/>
    <mergeCell ref="P304:S304"/>
    <mergeCell ref="P314:S314"/>
    <mergeCell ref="Q315:S315"/>
    <mergeCell ref="Q319:S319"/>
    <mergeCell ref="Q320:S320"/>
    <mergeCell ref="Q321:S321"/>
    <mergeCell ref="Q305:S305"/>
    <mergeCell ref="Q306:S306"/>
    <mergeCell ref="Q307:S307"/>
    <mergeCell ref="Q308:S308"/>
    <mergeCell ref="Q309:S309"/>
    <mergeCell ref="Q310:S310"/>
    <mergeCell ref="Q311:S311"/>
    <mergeCell ref="Q312:S312"/>
    <mergeCell ref="Q313:S313"/>
    <mergeCell ref="Q322:S322"/>
    <mergeCell ref="T304:U304"/>
    <mergeCell ref="S237:T237"/>
    <mergeCell ref="S246:T246"/>
    <mergeCell ref="O247:R247"/>
    <mergeCell ref="D248:J248"/>
    <mergeCell ref="K248:M248"/>
    <mergeCell ref="O248:R248"/>
    <mergeCell ref="D249:J249"/>
    <mergeCell ref="D245:Y245"/>
    <mergeCell ref="D254:J254"/>
    <mergeCell ref="E289:H289"/>
    <mergeCell ref="D246:J246"/>
    <mergeCell ref="K246:M246"/>
    <mergeCell ref="O246:R246"/>
    <mergeCell ref="D247:J247"/>
    <mergeCell ref="K247:M247"/>
    <mergeCell ref="S238:T238"/>
    <mergeCell ref="U238:Y238"/>
    <mergeCell ref="S247:T247"/>
    <mergeCell ref="S248:T248"/>
    <mergeCell ref="S249:T249"/>
    <mergeCell ref="S250:T250"/>
    <mergeCell ref="S251:T251"/>
    <mergeCell ref="S252:T252"/>
    <mergeCell ref="E220:H220"/>
    <mergeCell ref="I220:M220"/>
    <mergeCell ref="I279:M279"/>
    <mergeCell ref="E284:Y284"/>
    <mergeCell ref="N290:R290"/>
    <mergeCell ref="N293:R293"/>
    <mergeCell ref="N294:R294"/>
    <mergeCell ref="N295:R295"/>
    <mergeCell ref="N296:R296"/>
    <mergeCell ref="I293:M293"/>
    <mergeCell ref="I294:M294"/>
    <mergeCell ref="I295:M295"/>
    <mergeCell ref="S235:T235"/>
    <mergeCell ref="U235:Y235"/>
    <mergeCell ref="S236:T236"/>
    <mergeCell ref="Q235:R235"/>
    <mergeCell ref="U234:Y234"/>
    <mergeCell ref="S234:T234"/>
    <mergeCell ref="S253:T253"/>
    <mergeCell ref="I290:M290"/>
    <mergeCell ref="I291:M291"/>
    <mergeCell ref="I292:M292"/>
    <mergeCell ref="K254:M254"/>
    <mergeCell ref="O254:R254"/>
    <mergeCell ref="N186:V186"/>
    <mergeCell ref="N182:V182"/>
    <mergeCell ref="N183:V183"/>
    <mergeCell ref="N184:V184"/>
    <mergeCell ref="N185:V185"/>
    <mergeCell ref="N291:R291"/>
    <mergeCell ref="N292:R292"/>
    <mergeCell ref="S231:T231"/>
    <mergeCell ref="U231:Y231"/>
    <mergeCell ref="S254:T254"/>
    <mergeCell ref="S255:T255"/>
    <mergeCell ref="O251:R251"/>
    <mergeCell ref="S265:T265"/>
    <mergeCell ref="S266:T266"/>
    <mergeCell ref="S267:T267"/>
    <mergeCell ref="S268:T268"/>
    <mergeCell ref="S269:T269"/>
    <mergeCell ref="S270:T270"/>
    <mergeCell ref="S271:T271"/>
    <mergeCell ref="S272:T272"/>
    <mergeCell ref="Q233:R233"/>
    <mergeCell ref="S233:T233"/>
    <mergeCell ref="U233:Y233"/>
    <mergeCell ref="N187:V187"/>
    <mergeCell ref="F327:K327"/>
    <mergeCell ref="F328:K328"/>
    <mergeCell ref="F329:K329"/>
    <mergeCell ref="E305:E307"/>
    <mergeCell ref="F330:K330"/>
    <mergeCell ref="D253:J253"/>
    <mergeCell ref="K253:M253"/>
    <mergeCell ref="J207:Y207"/>
    <mergeCell ref="D232:E233"/>
    <mergeCell ref="E303:Y303"/>
    <mergeCell ref="E308:E322"/>
    <mergeCell ref="P305:P313"/>
    <mergeCell ref="F316:K316"/>
    <mergeCell ref="F317:K317"/>
    <mergeCell ref="F318:K318"/>
    <mergeCell ref="F319:K319"/>
    <mergeCell ref="F320:K320"/>
    <mergeCell ref="F321:K321"/>
    <mergeCell ref="F322:K322"/>
    <mergeCell ref="V304:Y304"/>
    <mergeCell ref="V305:Y305"/>
    <mergeCell ref="V306:Y306"/>
    <mergeCell ref="Q316:S316"/>
    <mergeCell ref="Q317:S317"/>
    <mergeCell ref="F340:K340"/>
    <mergeCell ref="L336:M336"/>
    <mergeCell ref="L337:M337"/>
    <mergeCell ref="L338:M338"/>
    <mergeCell ref="L339:M339"/>
    <mergeCell ref="N300:R300"/>
    <mergeCell ref="E323:E343"/>
    <mergeCell ref="L304:M304"/>
    <mergeCell ref="E304:K304"/>
    <mergeCell ref="F305:K305"/>
    <mergeCell ref="F306:K306"/>
    <mergeCell ref="F307:K307"/>
    <mergeCell ref="F308:K308"/>
    <mergeCell ref="F309:K309"/>
    <mergeCell ref="F310:K310"/>
    <mergeCell ref="F311:K311"/>
    <mergeCell ref="F312:K312"/>
    <mergeCell ref="F313:K313"/>
    <mergeCell ref="F314:K314"/>
    <mergeCell ref="F315:K315"/>
    <mergeCell ref="F323:K323"/>
    <mergeCell ref="F324:K324"/>
    <mergeCell ref="F325:K325"/>
    <mergeCell ref="F326:K326"/>
    <mergeCell ref="F331:K331"/>
    <mergeCell ref="F332:K332"/>
    <mergeCell ref="F333:K333"/>
    <mergeCell ref="F334:K334"/>
    <mergeCell ref="F335:K335"/>
    <mergeCell ref="F336:K336"/>
    <mergeCell ref="F337:K337"/>
    <mergeCell ref="F338:K338"/>
    <mergeCell ref="F339:K339"/>
    <mergeCell ref="F341:K341"/>
    <mergeCell ref="F342:K342"/>
    <mergeCell ref="F343:K343"/>
    <mergeCell ref="L305:M305"/>
    <mergeCell ref="L306:M306"/>
    <mergeCell ref="L307:M307"/>
    <mergeCell ref="L308:M308"/>
    <mergeCell ref="L309:M309"/>
    <mergeCell ref="L310:M310"/>
    <mergeCell ref="L311:M311"/>
    <mergeCell ref="L312:M312"/>
    <mergeCell ref="L313:M313"/>
    <mergeCell ref="L314:M314"/>
    <mergeCell ref="L315:M315"/>
    <mergeCell ref="L316:M316"/>
    <mergeCell ref="L317:M317"/>
    <mergeCell ref="L318:M318"/>
    <mergeCell ref="L319:M319"/>
    <mergeCell ref="L320:M320"/>
    <mergeCell ref="L342:M342"/>
    <mergeCell ref="L343:M343"/>
    <mergeCell ref="L333:M333"/>
    <mergeCell ref="L334:M334"/>
    <mergeCell ref="L335:M335"/>
    <mergeCell ref="L341:M341"/>
    <mergeCell ref="L324:M324"/>
    <mergeCell ref="L325:M325"/>
    <mergeCell ref="L326:M326"/>
    <mergeCell ref="L327:M327"/>
    <mergeCell ref="L328:M328"/>
    <mergeCell ref="V321:Y321"/>
    <mergeCell ref="V307:Y307"/>
    <mergeCell ref="V308:Y308"/>
    <mergeCell ref="V309:Y309"/>
    <mergeCell ref="V310:Y310"/>
    <mergeCell ref="V311:Y311"/>
    <mergeCell ref="V312:Y312"/>
    <mergeCell ref="V313:Y313"/>
    <mergeCell ref="V314:Y314"/>
    <mergeCell ref="L321:M321"/>
    <mergeCell ref="L322:M322"/>
    <mergeCell ref="L323:M323"/>
    <mergeCell ref="L340:M340"/>
    <mergeCell ref="L329:M329"/>
    <mergeCell ref="L330:M330"/>
    <mergeCell ref="L331:M331"/>
    <mergeCell ref="L332:M332"/>
    <mergeCell ref="Q318:S318"/>
    <mergeCell ref="V324:Y324"/>
    <mergeCell ref="V325:Y325"/>
    <mergeCell ref="V326:Y326"/>
    <mergeCell ref="V327:Y327"/>
    <mergeCell ref="T305:U305"/>
    <mergeCell ref="T306:U306"/>
    <mergeCell ref="T307:U307"/>
    <mergeCell ref="T308:U308"/>
    <mergeCell ref="T309:U309"/>
    <mergeCell ref="T310:U310"/>
    <mergeCell ref="T311:U311"/>
    <mergeCell ref="T312:U312"/>
    <mergeCell ref="T313:U313"/>
    <mergeCell ref="V323:Y323"/>
    <mergeCell ref="V322:Y322"/>
    <mergeCell ref="V315:Y315"/>
    <mergeCell ref="V316:Y316"/>
    <mergeCell ref="V317:Y317"/>
    <mergeCell ref="V318:Y318"/>
    <mergeCell ref="V319:Y319"/>
    <mergeCell ref="V320:Y320"/>
    <mergeCell ref="T323:U323"/>
    <mergeCell ref="T324:U324"/>
    <mergeCell ref="T325:U325"/>
  </mergeCells>
  <phoneticPr fontId="5"/>
  <conditionalFormatting sqref="I20:M20">
    <cfRule type="expression" dxfId="112" priority="113" stopIfTrue="1">
      <formula>TRIM($I20)=""</formula>
    </cfRule>
  </conditionalFormatting>
  <conditionalFormatting sqref="I22:Y22">
    <cfRule type="expression" dxfId="111" priority="112" stopIfTrue="1">
      <formula>AND(TRIM($I22)&lt;&gt;"", OR(ISERROR(FIND("@"&amp;LEFT($I22,3)&amp;"@", 都道府県3))=FALSE, ISERROR(FIND("@"&amp;LEFT($I22,4)&amp;"@",都道府県4))=FALSE))=FALSE</formula>
    </cfRule>
  </conditionalFormatting>
  <conditionalFormatting sqref="I24:Y24">
    <cfRule type="expression" dxfId="110" priority="111" stopIfTrue="1">
      <formula>TRIM($I24)=""</formula>
    </cfRule>
  </conditionalFormatting>
  <conditionalFormatting sqref="I26:Y26">
    <cfRule type="expression" dxfId="109" priority="110" stopIfTrue="1">
      <formula>TRIM($I26)=""</formula>
    </cfRule>
  </conditionalFormatting>
  <conditionalFormatting sqref="I28:Y28">
    <cfRule type="expression" dxfId="108" priority="109" stopIfTrue="1">
      <formula>TRIM($I28)=""</formula>
    </cfRule>
  </conditionalFormatting>
  <conditionalFormatting sqref="I30:Y30">
    <cfRule type="expression" dxfId="107" priority="108" stopIfTrue="1">
      <formula>OR(TRIM($I30)="", NOT(OR(IFERROR(SEARCH(" ",$I30),0)&gt;0, IFERROR(SEARCH("　",$I30),0)&gt;0)))</formula>
    </cfRule>
  </conditionalFormatting>
  <conditionalFormatting sqref="I32:Y32">
    <cfRule type="expression" dxfId="106" priority="107" stopIfTrue="1">
      <formula>OR(TRIM($I32)="", NOT(OR(IFERROR(SEARCH(" ",$I32),0)&gt;0, IFERROR(SEARCH("　",$I32),0)&gt;0)))</formula>
    </cfRule>
  </conditionalFormatting>
  <conditionalFormatting sqref="I34:M34">
    <cfRule type="expression" dxfId="105" priority="106" stopIfTrue="1">
      <formula>NOT(AND(TRIM($I34)&lt;&gt;"",ISNUMBER(VALUE(SUBSTITUTE($I34,"-",""))), IFERROR(SEARCH("-",$I34),0)&gt;0))</formula>
    </cfRule>
  </conditionalFormatting>
  <conditionalFormatting sqref="I36:M36">
    <cfRule type="expression" dxfId="104" priority="105" stopIfTrue="1">
      <formula>AND(TRIM($I36)&lt;&gt;"", NOT(AND(ISNUMBER(VALUE(SUBSTITUTE($I36,"-",""))), IFERROR(SEARCH("-",$I36),0)&gt;0)))</formula>
    </cfRule>
  </conditionalFormatting>
  <conditionalFormatting sqref="I38:Y38">
    <cfRule type="expression" dxfId="103" priority="104" stopIfTrue="1">
      <formula>AND(TRIM($I38)&lt;&gt;"", NOT(IFERROR(SEARCH("@",$I38),0)&gt;0))</formula>
    </cfRule>
  </conditionalFormatting>
  <conditionalFormatting sqref="I40:M40">
    <cfRule type="expression" dxfId="102" priority="103" stopIfTrue="1">
      <formula>AND($I40&lt;&gt;"一致する", $I40&lt;&gt;"一致しない")</formula>
    </cfRule>
  </conditionalFormatting>
  <conditionalFormatting sqref="I63:M63">
    <cfRule type="expression" dxfId="101" priority="102" stopIfTrue="1">
      <formula>AND($I63&lt;&gt;"しない", $I63&lt;&gt;"する")</formula>
    </cfRule>
  </conditionalFormatting>
  <conditionalFormatting sqref="I69:M69">
    <cfRule type="expression" dxfId="100" priority="101" stopIfTrue="1">
      <formula>OR(AND($I63="する",TRIM($I69)=""),AND($I63="しない",NOT(ISBLANK($I69))))</formula>
    </cfRule>
  </conditionalFormatting>
  <conditionalFormatting sqref="I71:Y71">
    <cfRule type="expression" dxfId="99" priority="100" stopIfTrue="1">
      <formula>OR(AND($I63="する",AND($I71&lt;&gt;"", OR(ISERROR(FIND("@"&amp;LEFT($I71,3)&amp;"@", 都道府県3))=FALSE, ISERROR(FIND("@"&amp;LEFT($I71,4)&amp;"@",都道府県4))=FALSE))=FALSE),AND($I63="しない",NOT(ISBLANK($I71))))</formula>
    </cfRule>
  </conditionalFormatting>
  <conditionalFormatting sqref="I73:Y73">
    <cfRule type="expression" dxfId="98" priority="99" stopIfTrue="1">
      <formula>OR(AND($I63="する",TRIM($I73)=""),AND($I63="しない",NOT(ISBLANK($I73))))</formula>
    </cfRule>
  </conditionalFormatting>
  <conditionalFormatting sqref="I75:Y75">
    <cfRule type="expression" dxfId="97" priority="98" stopIfTrue="1">
      <formula>OR(AND($I63="する",TRIM($I75)=""),AND($I63="しない",NOT(ISBLANK($I75))))</formula>
    </cfRule>
  </conditionalFormatting>
  <conditionalFormatting sqref="I77:Y77">
    <cfRule type="expression" dxfId="96" priority="97" stopIfTrue="1">
      <formula>OR(AND($I63="する",TRIM($I77)=""),AND($I63="しない",NOT(ISBLANK($I77))))</formula>
    </cfRule>
  </conditionalFormatting>
  <conditionalFormatting sqref="I79:Y79">
    <cfRule type="expression" dxfId="95" priority="96" stopIfTrue="1">
      <formula>OR(AND($I63="する",OR(TRIM($I79)="", NOT(OR(IFERROR(SEARCH(" ",$I79),0)&gt;0, IFERROR(SEARCH("　",$I79),0)&gt;0)))),AND($I63="しない",NOT(ISBLANK($I79))))</formula>
    </cfRule>
  </conditionalFormatting>
  <conditionalFormatting sqref="I81:Y81">
    <cfRule type="expression" dxfId="94" priority="95" stopIfTrue="1">
      <formula>OR(AND($I63="する",OR(TRIM($I81)="", NOT(OR(IFERROR(SEARCH(" ",$I81),0)&gt;0, IFERROR(SEARCH("　",$I81),0)&gt;0)))),AND($I63="しない",NOT(ISBLANK($I81))))</formula>
    </cfRule>
  </conditionalFormatting>
  <conditionalFormatting sqref="I83:M83">
    <cfRule type="expression" dxfId="93" priority="94" stopIfTrue="1">
      <formula>OR(AND($I63="する",NOT(AND(TRIM($I83)&lt;&gt;"",ISNUMBER(VALUE(SUBSTITUTE($I83,"-",""))),IFERROR(SEARCH("-",$I83),0)&gt;0))), AND($I63="しない",NOT(ISBLANK($I83))))</formula>
    </cfRule>
  </conditionalFormatting>
  <conditionalFormatting sqref="P83">
    <cfRule type="expression" dxfId="92" priority="93" stopIfTrue="1">
      <formula>AND($I63="しない",NOT(ISBLANK($P83)))</formula>
    </cfRule>
  </conditionalFormatting>
  <conditionalFormatting sqref="I85:M85">
    <cfRule type="expression" dxfId="91" priority="92" stopIfTrue="1">
      <formula>OR(AND($I63="する",AND(TRIM($I85)&lt;&gt;"",NOT(AND(ISNUMBER(VALUE(SUBSTITUTE($I85,"-",""))),IFERROR(SEARCH("-",$I85),0)&gt;0)))), AND($I63="しない",NOT(ISBLANK($I85))))</formula>
    </cfRule>
  </conditionalFormatting>
  <conditionalFormatting sqref="I87:Y87">
    <cfRule type="expression" dxfId="90" priority="91" stopIfTrue="1">
      <formula>OR(AND($I63="する",AND(TRIM($I87)&lt;&gt;"",NOT(IFERROR(SEARCH("@",$I87),0)&gt;0))),AND($I63="しない",NOT(ISBLANK($I87))))</formula>
    </cfRule>
  </conditionalFormatting>
  <conditionalFormatting sqref="I114:Y114">
    <cfRule type="expression" dxfId="89" priority="90" stopIfTrue="1">
      <formula>AND(TRIM($I114)&lt;&gt;"", NOT(OR(IFERROR(SEARCH(" ",$I114),0)&gt;0, IFERROR(SEARCH("　",$I114),0)&gt;0)))</formula>
    </cfRule>
  </conditionalFormatting>
  <conditionalFormatting sqref="I116:Y116">
    <cfRule type="expression" dxfId="88" priority="89" stopIfTrue="1">
      <formula>AND(TRIM($I116)&lt;&gt;"", NOT(OR(IFERROR(SEARCH(" ",$I116),0)&gt;0, IFERROR(SEARCH("　",$I116),0)&gt;0)))</formula>
    </cfRule>
  </conditionalFormatting>
  <conditionalFormatting sqref="I120:Y120">
    <cfRule type="expression" dxfId="87" priority="88" stopIfTrue="1">
      <formula>AND(TRIM($I120)&lt;&gt;"", AND(OR(ISERROR(FIND("@"&amp;LEFT($I120,3)&amp;"@", 都道府県3))=FALSE, ISERROR(FIND("@"&amp;LEFT($I120,4)&amp;"@",都道府県4))=FALSE))=FALSE)</formula>
    </cfRule>
  </conditionalFormatting>
  <conditionalFormatting sqref="I122:M122">
    <cfRule type="expression" dxfId="86" priority="87" stopIfTrue="1">
      <formula>AND(TRIM($I122)&lt;&gt;"", NOT(AND(ISNUMBER(VALUE(SUBSTITUTE($I122,"-",""))), IFERROR(SEARCH("-",$I122),0)&gt;0)))</formula>
    </cfRule>
  </conditionalFormatting>
  <conditionalFormatting sqref="I124:M124">
    <cfRule type="expression" dxfId="85" priority="86" stopIfTrue="1">
      <formula>AND(TRIM($I124)&lt;&gt;"", NOT(AND(ISNUMBER(VALUE(SUBSTITUTE($I124,"-",""))), IFERROR(SEARCH("-",$I124),0)&gt;0)))</formula>
    </cfRule>
  </conditionalFormatting>
  <conditionalFormatting sqref="I126:Y126">
    <cfRule type="expression" dxfId="84" priority="85" stopIfTrue="1">
      <formula>AND(TRIM($I126)&lt;&gt;"", NOT(IFERROR(SEARCH("@",$I126),0)&gt;0))</formula>
    </cfRule>
  </conditionalFormatting>
  <conditionalFormatting sqref="I153:M153">
    <cfRule type="expression" dxfId="83" priority="84" stopIfTrue="1">
      <formula>AND($I153&lt;&gt;"しない", $I153&lt;&gt;"する")</formula>
    </cfRule>
  </conditionalFormatting>
  <conditionalFormatting sqref="I155:Y155">
    <cfRule type="expression" dxfId="82" priority="83" stopIfTrue="1">
      <formula>AND($I153="する",OR(TRIM($I155)="", NOT(OR(IFERROR(SEARCH(" ",$I155),0)&gt;0, IFERROR(SEARCH("　",$I155),0)&gt;0))))</formula>
    </cfRule>
  </conditionalFormatting>
  <conditionalFormatting sqref="I157:Y157">
    <cfRule type="expression" dxfId="81" priority="82" stopIfTrue="1">
      <formula>AND($I153="する",OR(TRIM($I157)="", NOT(OR(IFERROR(SEARCH(" ",$I157),0)&gt;0, IFERROR(SEARCH("　",$I157),0)&gt;0))))</formula>
    </cfRule>
  </conditionalFormatting>
  <conditionalFormatting sqref="I159:M159">
    <cfRule type="expression" dxfId="80" priority="81" stopIfTrue="1">
      <formula>AND($I153="する",OR(TRIM($I159)="", LEN($I159)&lt;&gt;8, NOT(ISNUMBER(VALUE(I159))), IFERROR(SEARCH("-", $I159),0)&gt;0))</formula>
    </cfRule>
  </conditionalFormatting>
  <conditionalFormatting sqref="I161:M161">
    <cfRule type="expression" dxfId="79" priority="80" stopIfTrue="1">
      <formula>AND($I153="する",TRIM($I161)="")</formula>
    </cfRule>
  </conditionalFormatting>
  <conditionalFormatting sqref="I163:Y163">
    <cfRule type="expression" dxfId="78" priority="79" stopIfTrue="1">
      <formula>AND($I153="する",AND($I163&lt;&gt;"", OR(ISERROR(FIND("@"&amp;LEFT($I163,3)&amp;"@", 都道府県3))=FALSE, ISERROR(FIND("@"&amp;LEFT($I163,4)&amp;"@",都道府県4))=FALSE))=FALSE)</formula>
    </cfRule>
  </conditionalFormatting>
  <conditionalFormatting sqref="I165:M165">
    <cfRule type="expression" dxfId="77" priority="78" stopIfTrue="1">
      <formula>AND($I153="する",NOT(AND(TRIM($I165)&lt;&gt;"",ISNUMBER(VALUE(SUBSTITUTE($I165,"-",""))),IFERROR(SEARCH("-",$I165),0)&gt;0)))</formula>
    </cfRule>
  </conditionalFormatting>
  <conditionalFormatting sqref="I167:M167">
    <cfRule type="expression" dxfId="76" priority="77" stopIfTrue="1">
      <formula>AND($I153="する",AND(TRIM($I167)&lt;&gt;"",NOT(AND(ISNUMBER(VALUE(SUBSTITUTE($I167,"-",""))),IFERROR(SEARCH("-",$I167),0)&gt;0))))</formula>
    </cfRule>
  </conditionalFormatting>
  <conditionalFormatting sqref="I169:Y169">
    <cfRule type="expression" dxfId="75" priority="76" stopIfTrue="1">
      <formula>AND($I153="する",AND(TRIM($I169)&lt;&gt;"", NOT(IFERROR(SEARCH("@",$I169),0)&gt;0)))</formula>
    </cfRule>
  </conditionalFormatting>
  <conditionalFormatting sqref="K183:M183">
    <cfRule type="expression" dxfId="74" priority="75" stopIfTrue="1">
      <formula>$A$182&lt;&gt;0</formula>
    </cfRule>
  </conditionalFormatting>
  <conditionalFormatting sqref="K184:M184">
    <cfRule type="expression" dxfId="73" priority="74" stopIfTrue="1">
      <formula>$A$182&lt;&gt;0</formula>
    </cfRule>
  </conditionalFormatting>
  <conditionalFormatting sqref="N184:V184">
    <cfRule type="expression" dxfId="72" priority="73" stopIfTrue="1">
      <formula>AND($K184="○",ISBLANK($N184))</formula>
    </cfRule>
  </conditionalFormatting>
  <conditionalFormatting sqref="K185:M185">
    <cfRule type="expression" dxfId="71" priority="72" stopIfTrue="1">
      <formula>$A$182&lt;&gt;0</formula>
    </cfRule>
  </conditionalFormatting>
  <conditionalFormatting sqref="N185:V185">
    <cfRule type="expression" dxfId="70" priority="71" stopIfTrue="1">
      <formula>AND($K185="○",ISBLANK($N185))</formula>
    </cfRule>
  </conditionalFormatting>
  <conditionalFormatting sqref="K186:M187">
    <cfRule type="expression" dxfId="69" priority="70" stopIfTrue="1">
      <formula>$A$182&lt;&gt;0</formula>
    </cfRule>
  </conditionalFormatting>
  <conditionalFormatting sqref="N186:V186">
    <cfRule type="expression" dxfId="68" priority="69" stopIfTrue="1">
      <formula>AND($K186="○",ISBLANK($N186))</formula>
    </cfRule>
  </conditionalFormatting>
  <conditionalFormatting sqref="W186:X186">
    <cfRule type="expression" dxfId="67" priority="68" stopIfTrue="1">
      <formula>AND($K186="○",ISBLANK($W186))</formula>
    </cfRule>
  </conditionalFormatting>
  <conditionalFormatting sqref="I189:M189">
    <cfRule type="expression" dxfId="66" priority="67" stopIfTrue="1">
      <formula>TRIM($I189)=""</formula>
    </cfRule>
  </conditionalFormatting>
  <conditionalFormatting sqref="I200:M200">
    <cfRule type="expression" dxfId="65" priority="66" stopIfTrue="1">
      <formula>TRIM($I200)=""</formula>
    </cfRule>
  </conditionalFormatting>
  <conditionalFormatting sqref="I201:M201">
    <cfRule type="expression" dxfId="64" priority="65" stopIfTrue="1">
      <formula>TRIM($I201)=""</formula>
    </cfRule>
  </conditionalFormatting>
  <conditionalFormatting sqref="I202:M202">
    <cfRule type="expression" dxfId="63" priority="64" stopIfTrue="1">
      <formula>TRIM($I202)=""</formula>
    </cfRule>
  </conditionalFormatting>
  <conditionalFormatting sqref="I204:M204">
    <cfRule type="expression" dxfId="62" priority="63" stopIfTrue="1">
      <formula>TRIM($I204)=""</formula>
    </cfRule>
  </conditionalFormatting>
  <conditionalFormatting sqref="L305:M305">
    <cfRule type="expression" dxfId="61" priority="62" stopIfTrue="1">
      <formula>希望&lt;&gt;0</formula>
    </cfRule>
  </conditionalFormatting>
  <conditionalFormatting sqref="L306:M306">
    <cfRule type="expression" dxfId="60" priority="61" stopIfTrue="1">
      <formula>希望&lt;&gt;0</formula>
    </cfRule>
  </conditionalFormatting>
  <conditionalFormatting sqref="L307:M307">
    <cfRule type="expression" dxfId="59" priority="60" stopIfTrue="1">
      <formula>希望&lt;&gt;0</formula>
    </cfRule>
  </conditionalFormatting>
  <conditionalFormatting sqref="L308:M308">
    <cfRule type="expression" dxfId="58" priority="59" stopIfTrue="1">
      <formula>希望&lt;&gt;0</formula>
    </cfRule>
  </conditionalFormatting>
  <conditionalFormatting sqref="L309:M309">
    <cfRule type="expression" dxfId="57" priority="58" stopIfTrue="1">
      <formula>希望&lt;&gt;0</formula>
    </cfRule>
  </conditionalFormatting>
  <conditionalFormatting sqref="L310:M310">
    <cfRule type="expression" dxfId="56" priority="57" stopIfTrue="1">
      <formula>希望&lt;&gt;0</formula>
    </cfRule>
  </conditionalFormatting>
  <conditionalFormatting sqref="L311:M311">
    <cfRule type="expression" dxfId="55" priority="56" stopIfTrue="1">
      <formula>希望&lt;&gt;0</formula>
    </cfRule>
  </conditionalFormatting>
  <conditionalFormatting sqref="L312:M312">
    <cfRule type="expression" dxfId="54" priority="55" stopIfTrue="1">
      <formula>希望&lt;&gt;0</formula>
    </cfRule>
  </conditionalFormatting>
  <conditionalFormatting sqref="L313:M313">
    <cfRule type="expression" dxfId="53" priority="54" stopIfTrue="1">
      <formula>希望&lt;&gt;0</formula>
    </cfRule>
  </conditionalFormatting>
  <conditionalFormatting sqref="L314:M314">
    <cfRule type="expression" dxfId="52" priority="53" stopIfTrue="1">
      <formula>希望&lt;&gt;0</formula>
    </cfRule>
  </conditionalFormatting>
  <conditionalFormatting sqref="L315:M315">
    <cfRule type="expression" dxfId="51" priority="52" stopIfTrue="1">
      <formula>希望&lt;&gt;0</formula>
    </cfRule>
  </conditionalFormatting>
  <conditionalFormatting sqref="L316:M316">
    <cfRule type="expression" dxfId="50" priority="51" stopIfTrue="1">
      <formula>希望&lt;&gt;0</formula>
    </cfRule>
  </conditionalFormatting>
  <conditionalFormatting sqref="L317:M317">
    <cfRule type="expression" dxfId="49" priority="50" stopIfTrue="1">
      <formula>希望&lt;&gt;0</formula>
    </cfRule>
  </conditionalFormatting>
  <conditionalFormatting sqref="L318:M318">
    <cfRule type="expression" dxfId="48" priority="49" stopIfTrue="1">
      <formula>希望&lt;&gt;0</formula>
    </cfRule>
  </conditionalFormatting>
  <conditionalFormatting sqref="L319:M319">
    <cfRule type="expression" dxfId="47" priority="48" stopIfTrue="1">
      <formula>希望&lt;&gt;0</formula>
    </cfRule>
  </conditionalFormatting>
  <conditionalFormatting sqref="L320:M320">
    <cfRule type="expression" dxfId="46" priority="47" stopIfTrue="1">
      <formula>希望&lt;&gt;0</formula>
    </cfRule>
  </conditionalFormatting>
  <conditionalFormatting sqref="L321:M321">
    <cfRule type="expression" dxfId="45" priority="46" stopIfTrue="1">
      <formula>希望&lt;&gt;0</formula>
    </cfRule>
  </conditionalFormatting>
  <conditionalFormatting sqref="L322:M322">
    <cfRule type="expression" dxfId="44" priority="45" stopIfTrue="1">
      <formula>希望&lt;&gt;0</formula>
    </cfRule>
  </conditionalFormatting>
  <conditionalFormatting sqref="L323:M323">
    <cfRule type="expression" dxfId="43" priority="44" stopIfTrue="1">
      <formula>希望&lt;&gt;0</formula>
    </cfRule>
  </conditionalFormatting>
  <conditionalFormatting sqref="L324:M324">
    <cfRule type="expression" dxfId="42" priority="43" stopIfTrue="1">
      <formula>希望&lt;&gt;0</formula>
    </cfRule>
  </conditionalFormatting>
  <conditionalFormatting sqref="L325:M325">
    <cfRule type="expression" dxfId="41" priority="42" stopIfTrue="1">
      <formula>希望&lt;&gt;0</formula>
    </cfRule>
  </conditionalFormatting>
  <conditionalFormatting sqref="L326:M326">
    <cfRule type="expression" dxfId="40" priority="41" stopIfTrue="1">
      <formula>希望&lt;&gt;0</formula>
    </cfRule>
  </conditionalFormatting>
  <conditionalFormatting sqref="L327:M327">
    <cfRule type="expression" dxfId="39" priority="40" stopIfTrue="1">
      <formula>希望&lt;&gt;0</formula>
    </cfRule>
  </conditionalFormatting>
  <conditionalFormatting sqref="L328:M328">
    <cfRule type="expression" dxfId="38" priority="39" stopIfTrue="1">
      <formula>希望&lt;&gt;0</formula>
    </cfRule>
  </conditionalFormatting>
  <conditionalFormatting sqref="L329:M329">
    <cfRule type="expression" dxfId="37" priority="38" stopIfTrue="1">
      <formula>希望&lt;&gt;0</formula>
    </cfRule>
  </conditionalFormatting>
  <conditionalFormatting sqref="L330:M330">
    <cfRule type="expression" dxfId="36" priority="37" stopIfTrue="1">
      <formula>希望&lt;&gt;0</formula>
    </cfRule>
  </conditionalFormatting>
  <conditionalFormatting sqref="L331:M331">
    <cfRule type="expression" dxfId="35" priority="36" stopIfTrue="1">
      <formula>希望&lt;&gt;0</formula>
    </cfRule>
  </conditionalFormatting>
  <conditionalFormatting sqref="L332:M332">
    <cfRule type="expression" dxfId="34" priority="35" stopIfTrue="1">
      <formula>希望&lt;&gt;0</formula>
    </cfRule>
  </conditionalFormatting>
  <conditionalFormatting sqref="L333:M333">
    <cfRule type="expression" dxfId="33" priority="34" stopIfTrue="1">
      <formula>希望&lt;&gt;0</formula>
    </cfRule>
  </conditionalFormatting>
  <conditionalFormatting sqref="L334:M334">
    <cfRule type="expression" dxfId="32" priority="33" stopIfTrue="1">
      <formula>希望&lt;&gt;0</formula>
    </cfRule>
  </conditionalFormatting>
  <conditionalFormatting sqref="L335:M335">
    <cfRule type="expression" dxfId="31" priority="32" stopIfTrue="1">
      <formula>希望&lt;&gt;0</formula>
    </cfRule>
  </conditionalFormatting>
  <conditionalFormatting sqref="L336:M336">
    <cfRule type="expression" dxfId="30" priority="31" stopIfTrue="1">
      <formula>希望&lt;&gt;0</formula>
    </cfRule>
  </conditionalFormatting>
  <conditionalFormatting sqref="L337:M337">
    <cfRule type="expression" dxfId="29" priority="30" stopIfTrue="1">
      <formula>希望&lt;&gt;0</formula>
    </cfRule>
  </conditionalFormatting>
  <conditionalFormatting sqref="L338:M338">
    <cfRule type="expression" dxfId="28" priority="29" stopIfTrue="1">
      <formula>希望&lt;&gt;0</formula>
    </cfRule>
  </conditionalFormatting>
  <conditionalFormatting sqref="L339:M339">
    <cfRule type="expression" dxfId="27" priority="28" stopIfTrue="1">
      <formula>希望&lt;&gt;0</formula>
    </cfRule>
  </conditionalFormatting>
  <conditionalFormatting sqref="L340:M340">
    <cfRule type="expression" dxfId="26" priority="27" stopIfTrue="1">
      <formula>希望&lt;&gt;0</formula>
    </cfRule>
  </conditionalFormatting>
  <conditionalFormatting sqref="L341:M341">
    <cfRule type="expression" dxfId="25" priority="26" stopIfTrue="1">
      <formula>希望&lt;&gt;0</formula>
    </cfRule>
  </conditionalFormatting>
  <conditionalFormatting sqref="L342:M342">
    <cfRule type="expression" dxfId="24" priority="25" stopIfTrue="1">
      <formula>希望&lt;&gt;0</formula>
    </cfRule>
  </conditionalFormatting>
  <conditionalFormatting sqref="L343:M343">
    <cfRule type="expression" dxfId="23" priority="24" stopIfTrue="1">
      <formula>希望&lt;&gt;0</formula>
    </cfRule>
  </conditionalFormatting>
  <conditionalFormatting sqref="T305:U305">
    <cfRule type="expression" dxfId="22" priority="23" stopIfTrue="1">
      <formula>希望&lt;&gt;0</formula>
    </cfRule>
  </conditionalFormatting>
  <conditionalFormatting sqref="T306:U306">
    <cfRule type="expression" dxfId="21" priority="22" stopIfTrue="1">
      <formula>希望&lt;&gt;0</formula>
    </cfRule>
  </conditionalFormatting>
  <conditionalFormatting sqref="T307:U307">
    <cfRule type="expression" dxfId="20" priority="21" stopIfTrue="1">
      <formula>希望&lt;&gt;0</formula>
    </cfRule>
  </conditionalFormatting>
  <conditionalFormatting sqref="T308:U308">
    <cfRule type="expression" dxfId="19" priority="20" stopIfTrue="1">
      <formula>希望&lt;&gt;0</formula>
    </cfRule>
  </conditionalFormatting>
  <conditionalFormatting sqref="T309:U309">
    <cfRule type="expression" dxfId="18" priority="19" stopIfTrue="1">
      <formula>希望&lt;&gt;0</formula>
    </cfRule>
  </conditionalFormatting>
  <conditionalFormatting sqref="T310:U310">
    <cfRule type="expression" dxfId="17" priority="18" stopIfTrue="1">
      <formula>希望&lt;&gt;0</formula>
    </cfRule>
  </conditionalFormatting>
  <conditionalFormatting sqref="T311:U311">
    <cfRule type="expression" dxfId="16" priority="17" stopIfTrue="1">
      <formula>希望&lt;&gt;0</formula>
    </cfRule>
  </conditionalFormatting>
  <conditionalFormatting sqref="T312:U312">
    <cfRule type="expression" dxfId="15" priority="16" stopIfTrue="1">
      <formula>希望&lt;&gt;0</formula>
    </cfRule>
  </conditionalFormatting>
  <conditionalFormatting sqref="T313:U313">
    <cfRule type="expression" dxfId="14" priority="15" stopIfTrue="1">
      <formula>希望&lt;&gt;0</formula>
    </cfRule>
  </conditionalFormatting>
  <conditionalFormatting sqref="T314:U314">
    <cfRule type="expression" dxfId="13" priority="14" stopIfTrue="1">
      <formula>希望&lt;&gt;0</formula>
    </cfRule>
  </conditionalFormatting>
  <conditionalFormatting sqref="T315:U315">
    <cfRule type="expression" dxfId="12" priority="13" stopIfTrue="1">
      <formula>希望&lt;&gt;0</formula>
    </cfRule>
  </conditionalFormatting>
  <conditionalFormatting sqref="T316:U316">
    <cfRule type="expression" dxfId="11" priority="12" stopIfTrue="1">
      <formula>希望&lt;&gt;0</formula>
    </cfRule>
  </conditionalFormatting>
  <conditionalFormatting sqref="T317:U317">
    <cfRule type="expression" dxfId="10" priority="11" stopIfTrue="1">
      <formula>希望&lt;&gt;0</formula>
    </cfRule>
  </conditionalFormatting>
  <conditionalFormatting sqref="T318:U318">
    <cfRule type="expression" dxfId="9" priority="10" stopIfTrue="1">
      <formula>希望&lt;&gt;0</formula>
    </cfRule>
  </conditionalFormatting>
  <conditionalFormatting sqref="T319:U319">
    <cfRule type="expression" dxfId="8" priority="9" stopIfTrue="1">
      <formula>希望&lt;&gt;0</formula>
    </cfRule>
  </conditionalFormatting>
  <conditionalFormatting sqref="T320:U320">
    <cfRule type="expression" dxfId="7" priority="8" stopIfTrue="1">
      <formula>希望&lt;&gt;0</formula>
    </cfRule>
  </conditionalFormatting>
  <conditionalFormatting sqref="T321:U321">
    <cfRule type="expression" dxfId="6" priority="7" stopIfTrue="1">
      <formula>希望&lt;&gt;0</formula>
    </cfRule>
  </conditionalFormatting>
  <conditionalFormatting sqref="T322:U322">
    <cfRule type="expression" dxfId="5" priority="6" stopIfTrue="1">
      <formula>希望&lt;&gt;0</formula>
    </cfRule>
  </conditionalFormatting>
  <conditionalFormatting sqref="T323:U323">
    <cfRule type="expression" dxfId="4" priority="5" stopIfTrue="1">
      <formula>希望&lt;&gt;0</formula>
    </cfRule>
  </conditionalFormatting>
  <conditionalFormatting sqref="T324:U324">
    <cfRule type="expression" dxfId="3" priority="4" stopIfTrue="1">
      <formula>希望&lt;&gt;0</formula>
    </cfRule>
  </conditionalFormatting>
  <conditionalFormatting sqref="T325:U325">
    <cfRule type="expression" dxfId="2" priority="3" stopIfTrue="1">
      <formula>希望&lt;&gt;0</formula>
    </cfRule>
  </conditionalFormatting>
  <conditionalFormatting sqref="T326:U326">
    <cfRule type="expression" dxfId="1" priority="2" stopIfTrue="1">
      <formula>希望&lt;&gt;0</formula>
    </cfRule>
  </conditionalFormatting>
  <conditionalFormatting sqref="T327:U327">
    <cfRule type="expression" dxfId="0" priority="1" stopIfTrue="1">
      <formula>希望&lt;&gt;0</formula>
    </cfRule>
  </conditionalFormatting>
  <dataValidations count="321">
    <dataValidation type="whole" imeMode="halfAlpha" allowBlank="1" showInputMessage="1" showErrorMessage="1" error="7桁の数字を入力してください" sqref="I20:M20" xr:uid="{C091F5F1-4F39-4596-B2ED-DEB40C867873}">
      <formula1>0</formula1>
      <formula2>9999999</formula2>
    </dataValidation>
    <dataValidation errorStyle="warning" imeMode="hiragana" allowBlank="1" showInputMessage="1" showErrorMessage="1" sqref="I22:Y22" xr:uid="{683B5DD0-998B-4167-A784-CC17A51A620D}"/>
    <dataValidation errorStyle="warning" imeMode="fullKatakana" allowBlank="1" showInputMessage="1" showErrorMessage="1" sqref="I24:Y24" xr:uid="{B8993856-A692-4CA0-B405-11EC0593C91B}"/>
    <dataValidation errorStyle="warning" imeMode="hiragana" allowBlank="1" showInputMessage="1" showErrorMessage="1" sqref="I26:Y26" xr:uid="{3B80AEEC-0B75-46D6-B64F-EC6895999040}"/>
    <dataValidation errorStyle="warning" imeMode="hiragana" allowBlank="1" showInputMessage="1" showErrorMessage="1" sqref="I28:Y28" xr:uid="{AAB12D56-A129-4E03-B463-4067DBCBD91F}"/>
    <dataValidation errorStyle="warning" imeMode="fullKatakana" allowBlank="1" showInputMessage="1" showErrorMessage="1" sqref="I30:Y30" xr:uid="{A36492FF-A584-4006-AD18-13229B27364A}"/>
    <dataValidation errorStyle="warning" imeMode="hiragana" allowBlank="1" showInputMessage="1" showErrorMessage="1" sqref="I32:Y32" xr:uid="{259B57E7-F29F-41B1-AE88-7DFA03195C66}"/>
    <dataValidation errorStyle="warning" imeMode="halfAlpha" allowBlank="1" showInputMessage="1" showErrorMessage="1" sqref="I34:M34" xr:uid="{8AC69465-ADEB-4927-9248-4F5F23A6FBFE}"/>
    <dataValidation errorStyle="warning" imeMode="halfAlpha" allowBlank="1" showInputMessage="1" showErrorMessage="1" sqref="P34" xr:uid="{BCA749E9-22FB-427D-AFDF-40A9DCED90CA}"/>
    <dataValidation errorStyle="warning" imeMode="halfAlpha" allowBlank="1" showInputMessage="1" showErrorMessage="1" sqref="I36:M36" xr:uid="{303628C2-C0F8-4AE3-8EA5-A801F18B9790}"/>
    <dataValidation errorStyle="warning" imeMode="halfAlpha" allowBlank="1" showInputMessage="1" showErrorMessage="1" sqref="I38:Y38" xr:uid="{E51379AE-5885-4D19-BCBB-5FF72F1C4CFB}"/>
    <dataValidation type="list" imeMode="halfAlpha" allowBlank="1" showInputMessage="1" showErrorMessage="1" error="リストから選択してください" sqref="I40:M40" xr:uid="{F92CFC80-E541-449F-99DB-DE5E9E3D9739}">
      <formula1>"一致する,一致しない"</formula1>
    </dataValidation>
    <dataValidation type="list" imeMode="halfAlpha" allowBlank="1" showInputMessage="1" showErrorMessage="1" error="リストから選択してください" sqref="I63:M63" xr:uid="{39FCC002-12D0-4EDA-BB2E-E888C0713C97}">
      <formula1>"しない,する"</formula1>
    </dataValidation>
    <dataValidation type="whole" imeMode="halfAlpha" allowBlank="1" showInputMessage="1" showErrorMessage="1" error="7桁の数字を入力してください" sqref="I69:M69" xr:uid="{0052F752-6822-4943-AA05-D35CAD9735FF}">
      <formula1>0</formula1>
      <formula2>9999999</formula2>
    </dataValidation>
    <dataValidation errorStyle="warning" imeMode="hiragana" allowBlank="1" showInputMessage="1" showErrorMessage="1" sqref="I71:Y71" xr:uid="{60BB3200-57BF-4686-81E5-67F71740A20D}"/>
    <dataValidation errorStyle="warning" imeMode="fullKatakana" allowBlank="1" showInputMessage="1" showErrorMessage="1" sqref="I73:Y73" xr:uid="{62E8BCED-8E80-4077-85FD-A4540CDC0545}"/>
    <dataValidation errorStyle="warning" imeMode="hiragana" allowBlank="1" showInputMessage="1" showErrorMessage="1" sqref="I75:Y75" xr:uid="{49B1306D-B753-40F6-A0F9-D674A103008C}"/>
    <dataValidation errorStyle="warning" imeMode="hiragana" allowBlank="1" showInputMessage="1" showErrorMessage="1" sqref="I77:Y77" xr:uid="{4B3A0E60-F91B-4FEB-92F5-D3B9E94BBBFA}"/>
    <dataValidation errorStyle="warning" imeMode="fullKatakana" allowBlank="1" showInputMessage="1" showErrorMessage="1" sqref="I79:Y79" xr:uid="{215F7D8E-BE2D-4D3D-9CEA-20BC4D4A66E4}"/>
    <dataValidation errorStyle="warning" imeMode="hiragana" allowBlank="1" showInputMessage="1" showErrorMessage="1" sqref="I81:Y81" xr:uid="{23C2B4D4-4F43-489C-8DFE-CD2BFEA142D8}"/>
    <dataValidation errorStyle="warning" imeMode="halfAlpha" allowBlank="1" showInputMessage="1" showErrorMessage="1" sqref="I83:M83" xr:uid="{8687A164-1411-48AF-B43B-6DF4D57DCC2A}"/>
    <dataValidation errorStyle="warning" imeMode="halfAlpha" allowBlank="1" showInputMessage="1" showErrorMessage="1" sqref="P83" xr:uid="{803668AE-27C4-41EF-AF80-9DE3C0A800EC}"/>
    <dataValidation errorStyle="warning" imeMode="halfAlpha" allowBlank="1" showInputMessage="1" showErrorMessage="1" sqref="I85:M85" xr:uid="{797DDE84-B4A1-4158-8690-3EAD33FE670C}"/>
    <dataValidation errorStyle="warning" imeMode="halfAlpha" allowBlank="1" showInputMessage="1" showErrorMessage="1" sqref="I87:Y87" xr:uid="{4EECD879-5840-4BB1-8860-ED49DE32ADD0}"/>
    <dataValidation errorStyle="warning" imeMode="hiragana" allowBlank="1" showInputMessage="1" showErrorMessage="1" sqref="I112:Y112" xr:uid="{C002188C-084C-42E7-9BF9-34B9AB64BC3D}"/>
    <dataValidation errorStyle="warning" imeMode="fullKatakana" allowBlank="1" showInputMessage="1" showErrorMessage="1" sqref="I114:Y114" xr:uid="{0CB29993-1B16-41BA-8B80-C3E2FC30E36B}"/>
    <dataValidation errorStyle="warning" imeMode="hiragana" allowBlank="1" showInputMessage="1" showErrorMessage="1" sqref="I116:Y116" xr:uid="{1CCB4233-85C3-4593-8835-0B0E3EC4A865}"/>
    <dataValidation type="whole" imeMode="halfAlpha" allowBlank="1" showInputMessage="1" showErrorMessage="1" error="7桁の数字を入力してください" sqref="I118:M118" xr:uid="{40CE4D89-C51C-42AB-856F-4306E58C30D1}">
      <formula1>0</formula1>
      <formula2>9999999</formula2>
    </dataValidation>
    <dataValidation errorStyle="warning" imeMode="hiragana" allowBlank="1" showInputMessage="1" showErrorMessage="1" sqref="I120:Y120" xr:uid="{4696C5AB-CCD0-47B3-AAD6-FCF6E9EF80CE}"/>
    <dataValidation errorStyle="warning" imeMode="halfAlpha" allowBlank="1" showInputMessage="1" showErrorMessage="1" sqref="I122:M122" xr:uid="{EF4373C7-2469-4BDE-AEC1-D69700B95D60}"/>
    <dataValidation errorStyle="warning" imeMode="halfAlpha" allowBlank="1" showInputMessage="1" showErrorMessage="1" sqref="P122" xr:uid="{38241F66-7325-4933-AE98-0C2C1F6E1081}"/>
    <dataValidation errorStyle="warning" imeMode="halfAlpha" allowBlank="1" showInputMessage="1" showErrorMessage="1" sqref="I124:M124" xr:uid="{538DC167-1FAF-43E3-AA10-3B9E541E1415}"/>
    <dataValidation errorStyle="warning" imeMode="halfAlpha" allowBlank="1" showInputMessage="1" showErrorMessage="1" sqref="I126:Y126" xr:uid="{9FEECD9F-3FBF-4EB4-B528-1E76625CF2C9}"/>
    <dataValidation type="list" imeMode="halfAlpha" allowBlank="1" showInputMessage="1" showErrorMessage="1" error="リストから選択してください" sqref="I153:M153" xr:uid="{4AAB27C7-2C75-45C8-AD7E-A33E661B0A93}">
      <formula1>"しない,する"</formula1>
    </dataValidation>
    <dataValidation errorStyle="warning" imeMode="fullKatakana" allowBlank="1" showInputMessage="1" showErrorMessage="1" sqref="I155:Y155" xr:uid="{5A65365E-E4E3-4F42-99BD-9295C2E77549}"/>
    <dataValidation errorStyle="warning" imeMode="hiragana" allowBlank="1" showInputMessage="1" showErrorMessage="1" sqref="I157:Y157" xr:uid="{E671BE49-1DBC-4162-8372-10D0458706F3}"/>
    <dataValidation errorStyle="warning" imeMode="halfAlpha" allowBlank="1" showInputMessage="1" showErrorMessage="1" sqref="I159:M159" xr:uid="{9011AC13-2CA6-4EC4-8430-88A3E3328EE1}"/>
    <dataValidation type="whole" imeMode="halfAlpha" allowBlank="1" showInputMessage="1" showErrorMessage="1" error="7桁の数字を入力してください" sqref="I161:M161" xr:uid="{A0957254-D851-44F5-868D-DE62B5CB46F5}">
      <formula1>0</formula1>
      <formula2>9999999</formula2>
    </dataValidation>
    <dataValidation errorStyle="warning" imeMode="hiragana" allowBlank="1" showInputMessage="1" showErrorMessage="1" sqref="I163:Y163" xr:uid="{B0F8EB09-B942-4BCC-AE58-4B9FFAA0355D}"/>
    <dataValidation errorStyle="warning" imeMode="halfAlpha" allowBlank="1" showInputMessage="1" showErrorMessage="1" sqref="I165:M165" xr:uid="{AC9F1E93-9DFF-43AC-AB73-36CDE67BC51E}"/>
    <dataValidation errorStyle="warning" imeMode="halfAlpha" allowBlank="1" showInputMessage="1" showErrorMessage="1" sqref="I167:M167" xr:uid="{E0303117-9D9B-4364-8485-28FE50A66F04}"/>
    <dataValidation errorStyle="warning" imeMode="halfAlpha" allowBlank="1" showInputMessage="1" showErrorMessage="1" sqref="I169:Y169" xr:uid="{5006E4B3-B384-4162-9BB6-2DE5AF7BCB98}"/>
    <dataValidation type="date" imeMode="halfAlpha" allowBlank="1" showInputMessage="1" showErrorMessage="1" error="有効な日付を入力してください" sqref="I176:M176" xr:uid="{546A90A8-50BB-4B87-902F-0FEF74FA7F2D}">
      <formula1>92</formula1>
      <formula2>73415</formula2>
    </dataValidation>
    <dataValidation errorStyle="warning" imeMode="hiragana" allowBlank="1" showInputMessage="1" showErrorMessage="1" sqref="I178:M178" xr:uid="{C3D4B106-0A5F-4537-8387-DFA3AF2C3EFD}"/>
    <dataValidation type="list" imeMode="halfAlpha" allowBlank="1" showInputMessage="1" showErrorMessage="1" error="リストから選択してください" sqref="K183:M183" xr:uid="{8CB631FA-C557-4059-B88E-0AEF8DF3C620}">
      <formula1>"○,　"</formula1>
    </dataValidation>
    <dataValidation type="list" imeMode="halfAlpha" allowBlank="1" showInputMessage="1" showErrorMessage="1" error="リストから選択してください" sqref="K184:M184" xr:uid="{C12FCB1A-A7A4-4E2F-AFE2-FDB4DDC60E22}">
      <formula1>"○,　"</formula1>
    </dataValidation>
    <dataValidation errorStyle="warning" imeMode="hiragana" allowBlank="1" showInputMessage="1" showErrorMessage="1" sqref="N184:V184" xr:uid="{092F7132-67D2-49FB-8FA9-FF3C29E88914}"/>
    <dataValidation type="list" imeMode="halfAlpha" allowBlank="1" showInputMessage="1" showErrorMessage="1" error="リストから選択してください" sqref="K185:M185" xr:uid="{CBB895A1-7DBD-4425-A8A5-88C26EBD7821}">
      <formula1>"○,　"</formula1>
    </dataValidation>
    <dataValidation errorStyle="warning" imeMode="hiragana" allowBlank="1" showInputMessage="1" showErrorMessage="1" sqref="N185:V185" xr:uid="{371CF292-714A-4581-8796-F261820FD161}"/>
    <dataValidation type="list" imeMode="halfAlpha" allowBlank="1" showInputMessage="1" showErrorMessage="1" error="リストから選択してください" sqref="K186:M187" xr:uid="{337E82DE-5BD0-417A-B382-A51E918E307A}">
      <formula1>"○,　"</formula1>
    </dataValidation>
    <dataValidation errorStyle="warning" imeMode="hiragana" allowBlank="1" showInputMessage="1" showErrorMessage="1" sqref="N186:V186" xr:uid="{04A71AAF-8362-4314-8FF1-D43D1DE4B8C6}"/>
    <dataValidation type="whole" imeMode="halfAlpha" allowBlank="1" showInputMessage="1" showErrorMessage="1" error="有効な数字を入力してください" sqref="W186:X186" xr:uid="{AF38CB39-7DFA-4549-B65A-40285F13E971}">
      <formula1>0</formula1>
      <formula2>100</formula2>
    </dataValidation>
    <dataValidation errorStyle="warning" imeMode="hiragana" allowBlank="1" showInputMessage="1" showErrorMessage="1" sqref="N187:V187" xr:uid="{9A544424-F53D-4307-8BFA-7152F471D528}"/>
    <dataValidation type="whole" imeMode="halfAlpha" allowBlank="1" showInputMessage="1" showErrorMessage="1" error="有効な数字を入力してください" sqref="W187:X187" xr:uid="{AB031F15-0D14-44D9-8283-5A7D787DB084}">
      <formula1>0</formula1>
      <formula2>100</formula2>
    </dataValidation>
    <dataValidation type="whole" imeMode="halfAlpha" allowBlank="1" showInputMessage="1" showErrorMessage="1" error="有効な数字を入力してください" sqref="I189:M189" xr:uid="{EE49B900-287E-4456-956C-D2121F9F59D2}">
      <formula1>0</formula1>
      <formula2>9999999999</formula2>
    </dataValidation>
    <dataValidation type="date" imeMode="halfAlpha" allowBlank="1" showInputMessage="1" showErrorMessage="1" error="有効な日付を入力してください" sqref="I191:M191" xr:uid="{37195253-418F-42F8-A6B2-19819232908C}">
      <formula1>92</formula1>
      <formula2>73415</formula2>
    </dataValidation>
    <dataValidation type="date" imeMode="halfAlpha" allowBlank="1" showInputMessage="1" showErrorMessage="1" error="有効な日付を入力してください" sqref="I193:M193" xr:uid="{0CE59BE8-0310-4CE5-918E-A2D6A08370A5}">
      <formula1>92</formula1>
      <formula2>73415</formula2>
    </dataValidation>
    <dataValidation type="date" imeMode="halfAlpha" allowBlank="1" showInputMessage="1" showErrorMessage="1" error="有効な日付を入力してください" sqref="I195:M195" xr:uid="{930CF6DF-43A6-495E-9C8D-A805A85F0D10}">
      <formula1>92</formula1>
      <formula2>73415</formula2>
    </dataValidation>
    <dataValidation type="date" imeMode="halfAlpha" allowBlank="1" showInputMessage="1" showErrorMessage="1" error="有効な日付を入力してください" sqref="O195:R195" xr:uid="{3464DA72-43E8-400E-8FDF-EB6E5F17E30D}">
      <formula1>92</formula1>
      <formula2>73415</formula2>
    </dataValidation>
    <dataValidation type="date" imeMode="halfAlpha" allowBlank="1" showInputMessage="1" showErrorMessage="1" error="有効な日付を入力してください" sqref="I197:M197" xr:uid="{B9198455-33EE-455A-9BBE-6B43139B4078}">
      <formula1>92</formula1>
      <formula2>73415</formula2>
    </dataValidation>
    <dataValidation type="whole" imeMode="halfAlpha" allowBlank="1" showInputMessage="1" showErrorMessage="1" error="有効な数字を入力してください" sqref="I200:M200" xr:uid="{18C5A2FA-1605-42A4-9125-96D9F5969EC8}">
      <formula1>0</formula1>
      <formula2>9999999999</formula2>
    </dataValidation>
    <dataValidation type="whole" imeMode="halfAlpha" allowBlank="1" showInputMessage="1" showErrorMessage="1" error="有効な数字を入力してください" sqref="I201:M201" xr:uid="{4EEAC3A9-F3EB-4844-B081-5F74114E4596}">
      <formula1>0</formula1>
      <formula2>9999999999</formula2>
    </dataValidation>
    <dataValidation type="whole" imeMode="halfAlpha" allowBlank="1" showInputMessage="1" showErrorMessage="1" error="有効な数字を入力してください" sqref="I202:M202" xr:uid="{A4D6B463-C56B-4D27-88B0-0CACA9822A37}">
      <formula1>0</formula1>
      <formula2>9999999999</formula2>
    </dataValidation>
    <dataValidation type="whole" imeMode="halfAlpha" allowBlank="1" showInputMessage="1" showErrorMessage="1" error="有効な数字を入力してください" sqref="I204:M204" xr:uid="{4E20AD43-EF58-4E45-BD3B-21A5E8A0B91A}">
      <formula1>0</formula1>
      <formula2>9999999999</formula2>
    </dataValidation>
    <dataValidation type="list" imeMode="halfAlpha" allowBlank="1" showInputMessage="1" showErrorMessage="1" error="リストから選択してください" sqref="I206:M206" xr:uid="{9A41569C-D59B-49A5-BDE7-D83769FECFE1}">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3392919D-850C-4CD1-8899-407FF2CD97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0E1DA6BF-54DF-414A-895C-90895EFC20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80A18E0-AD4F-4577-89B2-5F35C39A34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FC521C71-2A76-4B59-BC7D-B5BE07A162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6317DDC-BF26-40B4-9D5E-728A814D13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C31A628-3BFD-421F-AFB5-DE21320F2912}">
      <formula1>-9999999999</formula1>
      <formula2>9999999999</formula2>
    </dataValidation>
    <dataValidation type="date" imeMode="halfAlpha" allowBlank="1" showInputMessage="1" showErrorMessage="1" error="有効な日付を入力してください" sqref="K229:M229" xr:uid="{F416237B-3B2B-478F-A987-E434F6D051A5}">
      <formula1>92</formula1>
      <formula2>73415</formula2>
    </dataValidation>
    <dataValidation type="date" imeMode="halfAlpha" allowBlank="1" showInputMessage="1" showErrorMessage="1" error="有効な日付を入力してください" sqref="K230:M230" xr:uid="{51D68B2E-C9BE-437E-88CA-C1E0A425EDF6}">
      <formula1>92</formula1>
      <formula2>73415</formula2>
    </dataValidation>
    <dataValidation type="date" imeMode="halfAlpha" allowBlank="1" showInputMessage="1" showErrorMessage="1" error="有効な日付を入力してください" sqref="O229" xr:uid="{E062DE0E-7675-4919-9786-FE610B84F2F1}">
      <formula1>92</formula1>
      <formula2>73415</formula2>
    </dataValidation>
    <dataValidation type="date" imeMode="halfAlpha" allowBlank="1" showInputMessage="1" showErrorMessage="1" error="有効な日付を入力してください" sqref="O230" xr:uid="{2AD544D5-E2DA-4BC4-B6CA-C5205503B493}">
      <formula1>92</formula1>
      <formula2>73415</formula2>
    </dataValidation>
    <dataValidation type="date" imeMode="halfAlpha" allowBlank="1" showInputMessage="1" showErrorMessage="1" error="有効な日付を入力してください" sqref="Q229" xr:uid="{8FBD3AD9-61BA-4599-98BF-ACE4888FEBF1}">
      <formula1>92</formula1>
      <formula2>73415</formula2>
    </dataValidation>
    <dataValidation type="date" imeMode="halfAlpha" allowBlank="1" showInputMessage="1" showErrorMessage="1" error="有効な日付を入力してください" sqref="Q230" xr:uid="{C9C47825-4182-4398-A84C-924E2584854E}">
      <formula1>92</formula1>
      <formula2>73415</formula2>
    </dataValidation>
    <dataValidation type="date" imeMode="halfAlpha" allowBlank="1" showInputMessage="1" showErrorMessage="1" error="有効な日付を入力してください" sqref="S229" xr:uid="{68744500-2B97-414E-9182-BC00E9A78605}">
      <formula1>92</formula1>
      <formula2>73415</formula2>
    </dataValidation>
    <dataValidation type="date" imeMode="halfAlpha" allowBlank="1" showInputMessage="1" showErrorMessage="1" error="有効な日付を入力してください" sqref="S230" xr:uid="{D78B35C7-3CF1-42BC-A5C7-8017CDA590C8}">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73F0178E-16C3-411F-988D-C9F728C723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487E1502-B16E-4D7C-94D7-5275E2BB88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49AD74FA-42B3-4227-ABE7-E6494D2D11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8370204-AFF0-4D32-BB07-9B6319EDF9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440595C0-A70F-4D2C-ACB1-1627B9347E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2F613604-1E29-470B-AE44-5D96C47310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7D9C775C-64E6-4EC7-8C7D-B4436AC82C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B2A02916-6815-472A-8892-5D2BAA763E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861BC6A1-9CCB-46C5-AF32-659F183B0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4E5013EB-1C9D-4204-8564-50ABA54069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833CF8AC-C8B2-4F42-A631-190D083193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47500BE8-8A86-4C34-AF86-E622361D6D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5072CE4A-9F4D-4FEA-9D54-7ED97D52D7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2C841D05-3255-4299-A076-76CA5DF731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21B2E444-2472-4FDE-9371-43FA42EDF8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22793684-104C-41F8-AFA4-449BE4F481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1B945A9-A927-4F89-8693-5DFF068243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9F48DBFE-638D-49E9-A04C-640CDBBBE8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E5267E8A-7E18-4D6D-AC6C-404E3B943A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BD6B8E28-A322-4630-B95E-379E9B2620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02E3ADA0-EAE0-4252-8AC0-A7B4B397AF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573EE41-428B-40D8-A7D0-8C828326D2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641B092-6E95-4B72-9E42-505B757EF8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C12D5374-885E-4D7A-B8BF-DA79FA15E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DB948F74-7069-4537-95B1-A3CE0ADAF9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F6C2B411-59BF-42B9-A4BD-B778C3CD02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F6915BCD-12E2-492E-A7F7-C50AD3015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9549C0A3-08F8-4A8C-86B6-808F2C457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0E0D2A4B-0B98-48F1-AC7F-BA792895E0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DDFE5265-3F94-40FA-A99A-266BFA8C5E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BAC2EF25-5A29-4182-BBC4-7E62151696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33C3BD69-2156-4450-9FCD-0001842C50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3906A6F2-4CF0-42D7-B445-F192CA783B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09422198-C88A-4487-AE3A-63AA559A2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055FE6C1-960A-4F46-A117-C79B5D54CC28}">
      <formula1>-9999999999</formula1>
      <formula2>9999999999</formula2>
    </dataValidation>
    <dataValidation type="whole" imeMode="halfAlpha" allowBlank="1" showInputMessage="1" showErrorMessage="1" error="有効な数字を入力してください" sqref="K247:M247" xr:uid="{EBB9412F-77E2-4E2A-AAB9-FD7397DF5A91}">
      <formula1>0</formula1>
      <formula2>9999999999</formula2>
    </dataValidation>
    <dataValidation type="whole" imeMode="halfAlpha" allowBlank="1" showInputMessage="1" showErrorMessage="1" error="有効な数字を入力してください" sqref="K248:M248" xr:uid="{0ABA41A6-F7F8-42FA-82C5-AD9D77685CBF}">
      <formula1>0</formula1>
      <formula2>9999999999</formula2>
    </dataValidation>
    <dataValidation type="whole" imeMode="halfAlpha" allowBlank="1" showInputMessage="1" showErrorMessage="1" error="有効な数字を入力してください" sqref="K249:M249" xr:uid="{22E93FAE-664F-4363-B15B-0AB9FE510941}">
      <formula1>0</formula1>
      <formula2>9999999999</formula2>
    </dataValidation>
    <dataValidation type="whole" imeMode="halfAlpha" allowBlank="1" showInputMessage="1" showErrorMessage="1" error="有効な数字を入力してください" sqref="K250:M250" xr:uid="{BF155FD0-9653-4FCC-B99B-536F5E18CB1F}">
      <formula1>0</formula1>
      <formula2>9999999999</formula2>
    </dataValidation>
    <dataValidation type="whole" imeMode="halfAlpha" allowBlank="1" showInputMessage="1" showErrorMessage="1" error="有効な数字を入力してください" sqref="K251:M251" xr:uid="{323E2507-C4F2-41E8-93D1-7572FC682685}">
      <formula1>0</formula1>
      <formula2>9999999999</formula2>
    </dataValidation>
    <dataValidation type="whole" imeMode="halfAlpha" allowBlank="1" showInputMessage="1" showErrorMessage="1" error="有効な数字を入力してください" sqref="K252:M252" xr:uid="{FF77EE6F-6964-408A-B9B8-893F861EF0FF}">
      <formula1>0</formula1>
      <formula2>9999999999</formula2>
    </dataValidation>
    <dataValidation type="whole" imeMode="halfAlpha" allowBlank="1" showInputMessage="1" showErrorMessage="1" error="有効な数字を入力してください" sqref="K253:M253" xr:uid="{A33E4B57-53E3-4DEC-914A-EEF72DBE791A}">
      <formula1>0</formula1>
      <formula2>9999999999</formula2>
    </dataValidation>
    <dataValidation type="whole" imeMode="halfAlpha" allowBlank="1" showInputMessage="1" showErrorMessage="1" error="有効な数字を入力してください" sqref="K254:M254" xr:uid="{5206AF49-02B3-4BD5-B1CA-C24AC4ED675B}">
      <formula1>0</formula1>
      <formula2>9999999999</formula2>
    </dataValidation>
    <dataValidation type="whole" imeMode="halfAlpha" allowBlank="1" showInputMessage="1" showErrorMessage="1" error="有効な数字を入力してください" sqref="K255:M255" xr:uid="{93E93CE2-8AC2-424F-8D38-831D65883BC9}">
      <formula1>0</formula1>
      <formula2>9999999999</formula2>
    </dataValidation>
    <dataValidation type="whole" imeMode="halfAlpha" allowBlank="1" showInputMessage="1" showErrorMessage="1" error="有効な数字を入力してください" sqref="K256:M256" xr:uid="{126274E5-EA7C-405F-8EA6-39BBB3DF97F5}">
      <formula1>0</formula1>
      <formula2>9999999999</formula2>
    </dataValidation>
    <dataValidation type="whole" imeMode="halfAlpha" allowBlank="1" showInputMessage="1" showErrorMessage="1" error="有効な数字を入力してください" sqref="K257:M257" xr:uid="{91983E8C-9642-4800-98C8-A08DB897467A}">
      <formula1>0</formula1>
      <formula2>9999999999</formula2>
    </dataValidation>
    <dataValidation type="whole" imeMode="halfAlpha" allowBlank="1" showInputMessage="1" showErrorMessage="1" error="有効な数字を入力してください" sqref="K258:M258" xr:uid="{AC432BB3-41DC-460B-9E22-5B1B31DAF523}">
      <formula1>0</formula1>
      <formula2>9999999999</formula2>
    </dataValidation>
    <dataValidation type="whole" imeMode="halfAlpha" allowBlank="1" showInputMessage="1" showErrorMessage="1" error="有効な数字を入力してください" sqref="K259:M259" xr:uid="{FD408347-7768-4FD6-9F96-2CE1A7A4D283}">
      <formula1>0</formula1>
      <formula2>9999999999</formula2>
    </dataValidation>
    <dataValidation type="whole" imeMode="halfAlpha" allowBlank="1" showInputMessage="1" showErrorMessage="1" error="有効な数字を入力してください" sqref="K260:M260" xr:uid="{18FF2934-9DBD-4A63-877B-A2D1D3DD2B98}">
      <formula1>0</formula1>
      <formula2>9999999999</formula2>
    </dataValidation>
    <dataValidation type="whole" imeMode="halfAlpha" allowBlank="1" showInputMessage="1" showErrorMessage="1" error="有効な数字を入力してください" sqref="K261:M261" xr:uid="{9E92C7A8-885B-4F6E-AC79-4A970EE74D29}">
      <formula1>0</formula1>
      <formula2>9999999999</formula2>
    </dataValidation>
    <dataValidation type="whole" imeMode="halfAlpha" allowBlank="1" showInputMessage="1" showErrorMessage="1" error="有効な数字を入力してください" sqref="K262:M262" xr:uid="{B7F6900E-2A14-408A-8A9E-C86E59C013DE}">
      <formula1>0</formula1>
      <formula2>9999999999</formula2>
    </dataValidation>
    <dataValidation type="whole" imeMode="halfAlpha" allowBlank="1" showInputMessage="1" showErrorMessage="1" error="有効な数字を入力してください" sqref="K263:M263" xr:uid="{E4F248CF-3E3A-45EE-B67C-779D87183532}">
      <formula1>0</formula1>
      <formula2>9999999999</formula2>
    </dataValidation>
    <dataValidation type="whole" imeMode="halfAlpha" allowBlank="1" showInputMessage="1" showErrorMessage="1" error="有効な数字を入力してください" sqref="K264:M264" xr:uid="{89DDC200-EE45-4EF4-ADF2-3C4536B85799}">
      <formula1>0</formula1>
      <formula2>9999999999</formula2>
    </dataValidation>
    <dataValidation type="whole" imeMode="halfAlpha" allowBlank="1" showInputMessage="1" showErrorMessage="1" error="有効な数字を入力してください" sqref="K265:M265" xr:uid="{37E23D70-B927-4A2F-9008-BBD3DFB1F5C0}">
      <formula1>0</formula1>
      <formula2>9999999999</formula2>
    </dataValidation>
    <dataValidation type="whole" imeMode="halfAlpha" allowBlank="1" showInputMessage="1" showErrorMessage="1" error="有効な数字を入力してください" sqref="K266:M266" xr:uid="{B34D443E-D134-4FB0-9050-97A52292A309}">
      <formula1>0</formula1>
      <formula2>9999999999</formula2>
    </dataValidation>
    <dataValidation type="whole" imeMode="halfAlpha" allowBlank="1" showInputMessage="1" showErrorMessage="1" error="有効な数字を入力してください" sqref="K267:M267" xr:uid="{B52C1DA1-DA86-4676-A959-F311697E2112}">
      <formula1>0</formula1>
      <formula2>9999999999</formula2>
    </dataValidation>
    <dataValidation type="whole" imeMode="halfAlpha" allowBlank="1" showInputMessage="1" showErrorMessage="1" error="有効な数字を入力してください" sqref="K268:M268" xr:uid="{E315B063-9C05-42A7-B951-4C8F501FD1C7}">
      <formula1>0</formula1>
      <formula2>9999999999</formula2>
    </dataValidation>
    <dataValidation type="whole" imeMode="halfAlpha" allowBlank="1" showInputMessage="1" showErrorMessage="1" error="有効な数字を入力してください" sqref="K269:M269" xr:uid="{6969DDC7-7FA0-4338-86E0-1000E9E9F3A9}">
      <formula1>0</formula1>
      <formula2>9999999999</formula2>
    </dataValidation>
    <dataValidation type="whole" imeMode="halfAlpha" allowBlank="1" showInputMessage="1" showErrorMessage="1" error="有効な数字を入力してください" sqref="K270:M270" xr:uid="{42B4F7E8-A3CA-4540-B007-64A00960B0BF}">
      <formula1>0</formula1>
      <formula2>9999999999</formula2>
    </dataValidation>
    <dataValidation type="whole" imeMode="halfAlpha" allowBlank="1" showInputMessage="1" showErrorMessage="1" error="有効な数字を入力してください" sqref="K271:M271" xr:uid="{C285F28A-E410-466F-837A-AED9F0F5B5B0}">
      <formula1>0</formula1>
      <formula2>9999999999</formula2>
    </dataValidation>
    <dataValidation errorStyle="warning" imeMode="hiragana" allowBlank="1" showInputMessage="1" showErrorMessage="1" sqref="E272:J272" xr:uid="{0D750B8D-1876-4114-8A36-A454D149E098}"/>
    <dataValidation type="whole" imeMode="halfAlpha" allowBlank="1" showInputMessage="1" showErrorMessage="1" error="有効な数字を入力してください" sqref="K272:M272" xr:uid="{6BB547C2-B991-44C4-B203-96A0377F4DF4}">
      <formula1>0</formula1>
      <formula2>9999999999</formula2>
    </dataValidation>
    <dataValidation errorStyle="warning" imeMode="hiragana" allowBlank="1" showInputMessage="1" showErrorMessage="1" sqref="O247:R247" xr:uid="{EA986686-905E-4F84-8F08-B67B7DA6BF2C}"/>
    <dataValidation type="whole" imeMode="halfAlpha" allowBlank="1" showInputMessage="1" showErrorMessage="1" error="有効な数字を入力してください" sqref="S247:T247" xr:uid="{C6926E0B-99A3-4F37-A34C-1BE2519749A3}">
      <formula1>0</formula1>
      <formula2>9999999999</formula2>
    </dataValidation>
    <dataValidation errorStyle="warning" imeMode="hiragana" allowBlank="1" showInputMessage="1" showErrorMessage="1" sqref="O248:R248" xr:uid="{2430C0DF-058D-4335-A72B-8ABD2B6E8D89}"/>
    <dataValidation type="whole" imeMode="halfAlpha" allowBlank="1" showInputMessage="1" showErrorMessage="1" error="有効な数字を入力してください" sqref="S248:T248" xr:uid="{F4BFE1C2-595B-4D73-8EA6-9F75618B1C6B}">
      <formula1>0</formula1>
      <formula2>9999999999</formula2>
    </dataValidation>
    <dataValidation errorStyle="warning" imeMode="hiragana" allowBlank="1" showInputMessage="1" showErrorMessage="1" sqref="O249:R249" xr:uid="{35DEDDF6-CE7C-4D3F-9BF7-C0CA160441ED}"/>
    <dataValidation type="whole" imeMode="halfAlpha" allowBlank="1" showInputMessage="1" showErrorMessage="1" error="有効な数字を入力してください" sqref="S249:T249" xr:uid="{13876B1D-1626-4113-9F2F-3C4F12D58357}">
      <formula1>0</formula1>
      <formula2>9999999999</formula2>
    </dataValidation>
    <dataValidation errorStyle="warning" imeMode="hiragana" allowBlank="1" showInputMessage="1" showErrorMessage="1" sqref="O250:R250" xr:uid="{91C8769A-C0BE-454E-B52D-A1027566FF27}"/>
    <dataValidation type="whole" imeMode="halfAlpha" allowBlank="1" showInputMessage="1" showErrorMessage="1" error="有効な数字を入力してください" sqref="S250:T250" xr:uid="{74C48841-F2C7-4D95-8262-AD6C63F05793}">
      <formula1>0</formula1>
      <formula2>9999999999</formula2>
    </dataValidation>
    <dataValidation errorStyle="warning" imeMode="hiragana" allowBlank="1" showInputMessage="1" showErrorMessage="1" sqref="O251:R251" xr:uid="{F487CC63-D877-47EB-BBCE-D11D8963C9BE}"/>
    <dataValidation type="whole" imeMode="halfAlpha" allowBlank="1" showInputMessage="1" showErrorMessage="1" error="有効な数字を入力してください" sqref="S251:T251" xr:uid="{22CDBE85-CC92-49D7-B34B-A6885946F0CD}">
      <formula1>0</formula1>
      <formula2>9999999999</formula2>
    </dataValidation>
    <dataValidation errorStyle="warning" imeMode="hiragana" allowBlank="1" showInputMessage="1" showErrorMessage="1" sqref="O252:R252" xr:uid="{C533E639-DB46-406D-BFD2-C32FD1F0B1EB}"/>
    <dataValidation type="whole" imeMode="halfAlpha" allowBlank="1" showInputMessage="1" showErrorMessage="1" error="有効な数字を入力してください" sqref="S252:T252" xr:uid="{15504F92-AD45-446C-A73A-8D4E423A2FDA}">
      <formula1>0</formula1>
      <formula2>9999999999</formula2>
    </dataValidation>
    <dataValidation errorStyle="warning" imeMode="hiragana" allowBlank="1" showInputMessage="1" showErrorMessage="1" sqref="O253:R253" xr:uid="{87CAC02A-B9FF-4A6A-8CDD-81B9B1F91971}"/>
    <dataValidation type="whole" imeMode="halfAlpha" allowBlank="1" showInputMessage="1" showErrorMessage="1" error="有効な数字を入力してください" sqref="S253:T253" xr:uid="{F5CD86DD-07D8-48FE-AAD0-1133BEF4CF99}">
      <formula1>0</formula1>
      <formula2>9999999999</formula2>
    </dataValidation>
    <dataValidation errorStyle="warning" imeMode="hiragana" allowBlank="1" showInputMessage="1" showErrorMessage="1" sqref="O254:R254" xr:uid="{5572FE4B-7A4B-452A-B9BD-2CB7EEF3799A}"/>
    <dataValidation type="whole" imeMode="halfAlpha" allowBlank="1" showInputMessage="1" showErrorMessage="1" error="有効な数字を入力してください" sqref="S254:T254" xr:uid="{00EE834F-978F-4119-811A-C8832C9CF522}">
      <formula1>0</formula1>
      <formula2>9999999999</formula2>
    </dataValidation>
    <dataValidation errorStyle="warning" imeMode="hiragana" allowBlank="1" showInputMessage="1" showErrorMessage="1" sqref="O255:R255" xr:uid="{FDA36125-C49B-4EE2-8A60-3344CDB29176}"/>
    <dataValidation type="whole" imeMode="halfAlpha" allowBlank="1" showInputMessage="1" showErrorMessage="1" error="有効な数字を入力してください" sqref="S255:T255" xr:uid="{F724DF4E-D7A0-44BF-A401-299E4FEBD398}">
      <formula1>0</formula1>
      <formula2>9999999999</formula2>
    </dataValidation>
    <dataValidation errorStyle="warning" imeMode="hiragana" allowBlank="1" showInputMessage="1" showErrorMessage="1" sqref="O256:R256" xr:uid="{4C189428-7D5F-4F23-BCCA-6C534304F7BE}"/>
    <dataValidation type="whole" imeMode="halfAlpha" allowBlank="1" showInputMessage="1" showErrorMessage="1" error="有効な数字を入力してください" sqref="S256:T256" xr:uid="{A8FA6743-836C-4A4E-BE9D-3B1BFEEF058A}">
      <formula1>0</formula1>
      <formula2>9999999999</formula2>
    </dataValidation>
    <dataValidation errorStyle="warning" imeMode="hiragana" allowBlank="1" showInputMessage="1" showErrorMessage="1" sqref="O257:R257" xr:uid="{F3622332-2619-44C5-8912-95C0A6A75666}"/>
    <dataValidation type="whole" imeMode="halfAlpha" allowBlank="1" showInputMessage="1" showErrorMessage="1" error="有効な数字を入力してください" sqref="S257:T257" xr:uid="{9BEB162A-42DD-42BC-BA5C-52E064CE4AF2}">
      <formula1>0</formula1>
      <formula2>9999999999</formula2>
    </dataValidation>
    <dataValidation errorStyle="warning" imeMode="hiragana" allowBlank="1" showInputMessage="1" showErrorMessage="1" sqref="O258:R258" xr:uid="{12161AEF-F52E-488E-80BC-84C59869B97D}"/>
    <dataValidation type="whole" imeMode="halfAlpha" allowBlank="1" showInputMessage="1" showErrorMessage="1" error="有効な数字を入力してください" sqref="S258:T258" xr:uid="{C579D27F-9A22-4D26-89AF-8EB0814DCE77}">
      <formula1>0</formula1>
      <formula2>9999999999</formula2>
    </dataValidation>
    <dataValidation errorStyle="warning" imeMode="hiragana" allowBlank="1" showInputMessage="1" showErrorMessage="1" sqref="O259:R259" xr:uid="{86003268-926B-4CF4-937E-5920DD0E3348}"/>
    <dataValidation type="whole" imeMode="halfAlpha" allowBlank="1" showInputMessage="1" showErrorMessage="1" error="有効な数字を入力してください" sqref="S259:T259" xr:uid="{3909C4F4-C818-4003-962A-B49E80010380}">
      <formula1>0</formula1>
      <formula2>9999999999</formula2>
    </dataValidation>
    <dataValidation errorStyle="warning" imeMode="hiragana" allowBlank="1" showInputMessage="1" showErrorMessage="1" sqref="O260:R260" xr:uid="{C1659E82-7487-4D27-B463-EB12991F7C94}"/>
    <dataValidation type="whole" imeMode="halfAlpha" allowBlank="1" showInputMessage="1" showErrorMessage="1" error="有効な数字を入力してください" sqref="S260:T260" xr:uid="{FEF25352-3018-4B6C-90C4-9ADE3C0F82A6}">
      <formula1>0</formula1>
      <formula2>9999999999</formula2>
    </dataValidation>
    <dataValidation errorStyle="warning" imeMode="hiragana" allowBlank="1" showInputMessage="1" showErrorMessage="1" sqref="O261:R261" xr:uid="{001F3A6F-92B9-4C86-8401-0F2ACD34EFD9}"/>
    <dataValidation type="whole" imeMode="halfAlpha" allowBlank="1" showInputMessage="1" showErrorMessage="1" error="有効な数字を入力してください" sqref="S261:T261" xr:uid="{5759B7DD-6856-45E0-97A7-31391052FFD1}">
      <formula1>0</formula1>
      <formula2>9999999999</formula2>
    </dataValidation>
    <dataValidation errorStyle="warning" imeMode="hiragana" allowBlank="1" showInputMessage="1" showErrorMessage="1" sqref="O262:R262" xr:uid="{7171CAA8-624A-4F8C-A9BD-645B5FF3AB6B}"/>
    <dataValidation type="whole" imeMode="halfAlpha" allowBlank="1" showInputMessage="1" showErrorMessage="1" error="有効な数字を入力してください" sqref="S262:T262" xr:uid="{98080B4A-9204-4AE0-82C6-A98C928F4132}">
      <formula1>0</formula1>
      <formula2>9999999999</formula2>
    </dataValidation>
    <dataValidation errorStyle="warning" imeMode="hiragana" allowBlank="1" showInputMessage="1" showErrorMessage="1" sqref="O263:R263" xr:uid="{490729EF-0ACB-4A78-8C2A-804BE625EFFC}"/>
    <dataValidation type="whole" imeMode="halfAlpha" allowBlank="1" showInputMessage="1" showErrorMessage="1" error="有効な数字を入力してください" sqref="S263:T263" xr:uid="{9D750C55-CC7F-4D7E-8878-0B5A29B25226}">
      <formula1>0</formula1>
      <formula2>9999999999</formula2>
    </dataValidation>
    <dataValidation errorStyle="warning" imeMode="hiragana" allowBlank="1" showInputMessage="1" showErrorMessage="1" sqref="O264:R264" xr:uid="{A11914F8-32A0-4C82-B1CE-E33B6BBC7207}"/>
    <dataValidation type="whole" imeMode="halfAlpha" allowBlank="1" showInputMessage="1" showErrorMessage="1" error="有効な数字を入力してください" sqref="S264:T264" xr:uid="{313F15C1-8E25-41DB-B4F1-AC79E160E447}">
      <formula1>0</formula1>
      <formula2>9999999999</formula2>
    </dataValidation>
    <dataValidation errorStyle="warning" imeMode="hiragana" allowBlank="1" showInputMessage="1" showErrorMessage="1" sqref="O265:R265" xr:uid="{01A19356-C27E-4C09-A15C-59C4FC7B5771}"/>
    <dataValidation type="whole" imeMode="halfAlpha" allowBlank="1" showInputMessage="1" showErrorMessage="1" error="有効な数字を入力してください" sqref="S265:T265" xr:uid="{59683625-2EE5-4133-9EE0-2F4AA1650B95}">
      <formula1>0</formula1>
      <formula2>9999999999</formula2>
    </dataValidation>
    <dataValidation errorStyle="warning" imeMode="hiragana" allowBlank="1" showInputMessage="1" showErrorMessage="1" sqref="O266:R266" xr:uid="{D18ACD76-E8FA-440D-A60D-1048F74406AE}"/>
    <dataValidation type="whole" imeMode="halfAlpha" allowBlank="1" showInputMessage="1" showErrorMessage="1" error="有効な数字を入力してください" sqref="S266:T266" xr:uid="{E1C61E76-0853-48DE-901B-A98748A75450}">
      <formula1>0</formula1>
      <formula2>9999999999</formula2>
    </dataValidation>
    <dataValidation errorStyle="warning" imeMode="hiragana" allowBlank="1" showInputMessage="1" showErrorMessage="1" sqref="O267:R267" xr:uid="{99EE98C1-AD48-45B8-9439-7DBDA0E83222}"/>
    <dataValidation type="whole" imeMode="halfAlpha" allowBlank="1" showInputMessage="1" showErrorMessage="1" error="有効な数字を入力してください" sqref="S267:T267" xr:uid="{C1ED4EBA-6BCC-4379-8536-23AB96B87794}">
      <formula1>0</formula1>
      <formula2>9999999999</formula2>
    </dataValidation>
    <dataValidation errorStyle="warning" imeMode="hiragana" allowBlank="1" showInputMessage="1" showErrorMessage="1" sqref="O268:R268" xr:uid="{DFC7E879-5D65-47D1-98D3-6A47B410B3F2}"/>
    <dataValidation type="whole" imeMode="halfAlpha" allowBlank="1" showInputMessage="1" showErrorMessage="1" error="有効な数字を入力してください" sqref="S268:T268" xr:uid="{0ECB4A3A-26D0-4747-B952-5C7D3D08D970}">
      <formula1>0</formula1>
      <formula2>9999999999</formula2>
    </dataValidation>
    <dataValidation errorStyle="warning" imeMode="hiragana" allowBlank="1" showInputMessage="1" showErrorMessage="1" sqref="O269:R269" xr:uid="{AD96B4D4-CF04-43F8-8315-9581E60859F9}"/>
    <dataValidation type="whole" imeMode="halfAlpha" allowBlank="1" showInputMessage="1" showErrorMessage="1" error="有効な数字を入力してください" sqref="S269:T269" xr:uid="{40541687-3229-49C1-816C-9DC0B589ACED}">
      <formula1>0</formula1>
      <formula2>9999999999</formula2>
    </dataValidation>
    <dataValidation errorStyle="warning" imeMode="hiragana" allowBlank="1" showInputMessage="1" showErrorMessage="1" sqref="O270:R270" xr:uid="{DEC5585B-B90C-4CB0-87B2-5A8F4687C09E}"/>
    <dataValidation type="whole" imeMode="halfAlpha" allowBlank="1" showInputMessage="1" showErrorMessage="1" error="有効な数字を入力してください" sqref="S270:T270" xr:uid="{19918ACF-7C4D-4AB8-98BE-02C9400ECEC9}">
      <formula1>0</formula1>
      <formula2>9999999999</formula2>
    </dataValidation>
    <dataValidation errorStyle="warning" imeMode="hiragana" allowBlank="1" showInputMessage="1" showErrorMessage="1" sqref="O271:R271" xr:uid="{8322837A-245E-4239-A7A7-26FF2B2317EE}"/>
    <dataValidation type="whole" imeMode="halfAlpha" allowBlank="1" showInputMessage="1" showErrorMessage="1" error="有効な数字を入力してください" sqref="S271:T271" xr:uid="{1D6B2C5F-1965-4DFA-96B6-7064150A28F9}">
      <formula1>0</formula1>
      <formula2>9999999999</formula2>
    </dataValidation>
    <dataValidation errorStyle="warning" imeMode="hiragana" allowBlank="1" showInputMessage="1" showErrorMessage="1" sqref="O272:R272" xr:uid="{25EEC7D7-F188-4569-B327-3AF2B21CA1D3}"/>
    <dataValidation type="whole" imeMode="halfAlpha" allowBlank="1" showInputMessage="1" showErrorMessage="1" error="有効な数字を入力してください" sqref="S272:T272" xr:uid="{6BD51116-7E1A-4A33-9029-919DC190E317}">
      <formula1>0</formula1>
      <formula2>9999999999</formula2>
    </dataValidation>
    <dataValidation errorStyle="warning" imeMode="halfAlpha" allowBlank="1" showInputMessage="1" showErrorMessage="1" sqref="I279:M279" xr:uid="{75FA349A-FB8B-407C-92B2-8252C768FC27}"/>
    <dataValidation errorStyle="warning" imeMode="halfAlpha" allowBlank="1" showInputMessage="1" showErrorMessage="1" sqref="I281:M281" xr:uid="{EAE2DB2D-31B6-4714-93F8-CA92B1825B4B}"/>
    <dataValidation errorStyle="warning" imeMode="halfAlpha" allowBlank="1" showInputMessage="1" showErrorMessage="1" sqref="I286:M286" xr:uid="{6C652C9F-2C95-4EBC-83C5-373DC16AD340}"/>
    <dataValidation type="date" imeMode="halfAlpha" allowBlank="1" showInputMessage="1" showErrorMessage="1" error="有効な日付を入力してください" sqref="N286:R286" xr:uid="{19E6C2B6-1CAC-4561-9584-698263E576EC}">
      <formula1>92</formula1>
      <formula2>73415</formula2>
    </dataValidation>
    <dataValidation errorStyle="warning" imeMode="halfAlpha" allowBlank="1" showInputMessage="1" showErrorMessage="1" sqref="I287:M287" xr:uid="{7A06841F-2EC3-4FCC-9C6D-0C2642731BE6}"/>
    <dataValidation type="date" imeMode="halfAlpha" allowBlank="1" showInputMessage="1" showErrorMessage="1" error="有効な日付を入力してください" sqref="N287:R287" xr:uid="{B281BED2-5BA2-49EF-B9F1-8FE7A4158C15}">
      <formula1>92</formula1>
      <formula2>73415</formula2>
    </dataValidation>
    <dataValidation errorStyle="warning" imeMode="halfAlpha" allowBlank="1" showInputMessage="1" showErrorMessage="1" sqref="I288:M288" xr:uid="{A21AA2B5-BF47-4763-A6EC-CF5089F7F29D}"/>
    <dataValidation type="date" imeMode="halfAlpha" allowBlank="1" showInputMessage="1" showErrorMessage="1" error="有効な日付を入力してください" sqref="N288:R288" xr:uid="{8A743C46-4B8D-4925-A176-871CAEBAF384}">
      <formula1>92</formula1>
      <formula2>73415</formula2>
    </dataValidation>
    <dataValidation errorStyle="warning" imeMode="halfAlpha" allowBlank="1" showInputMessage="1" showErrorMessage="1" sqref="I289:M289" xr:uid="{864F1413-502F-4EB5-B180-6ABEFDC67217}"/>
    <dataValidation type="date" imeMode="halfAlpha" allowBlank="1" showInputMessage="1" showErrorMessage="1" error="有効な日付を入力してください" sqref="N289:R289" xr:uid="{FA9519D5-8006-465C-B20F-491011B375A8}">
      <formula1>92</formula1>
      <formula2>73415</formula2>
    </dataValidation>
    <dataValidation errorStyle="warning" imeMode="halfAlpha" allowBlank="1" showInputMessage="1" showErrorMessage="1" sqref="I290:M290" xr:uid="{76EC67EC-09F8-4139-B7CC-7BF122E01DD2}"/>
    <dataValidation type="date" imeMode="halfAlpha" allowBlank="1" showInputMessage="1" showErrorMessage="1" error="有効な日付を入力してください" sqref="N290:R290" xr:uid="{640E0DED-8226-4C62-AA95-8B56CDE44F12}">
      <formula1>92</formula1>
      <formula2>73415</formula2>
    </dataValidation>
    <dataValidation errorStyle="warning" imeMode="halfAlpha" allowBlank="1" showInputMessage="1" showErrorMessage="1" sqref="I291:M291" xr:uid="{A64D979A-BC8A-4088-9471-7D99B9F4F083}"/>
    <dataValidation type="date" imeMode="halfAlpha" allowBlank="1" showInputMessage="1" showErrorMessage="1" error="有効な日付を入力してください" sqref="N291:R291" xr:uid="{1DD2EA01-7707-4EEE-B6B3-D8091CF00108}">
      <formula1>92</formula1>
      <formula2>73415</formula2>
    </dataValidation>
    <dataValidation errorStyle="warning" imeMode="halfAlpha" allowBlank="1" showInputMessage="1" showErrorMessage="1" sqref="I292:M292" xr:uid="{B1461DF4-D338-4F7B-8260-27E6E4CCC826}"/>
    <dataValidation type="date" imeMode="halfAlpha" allowBlank="1" showInputMessage="1" showErrorMessage="1" error="有効な日付を入力してください" sqref="N292:R292" xr:uid="{017227F7-41F3-404E-8957-F5740F8AD2C4}">
      <formula1>92</formula1>
      <formula2>73415</formula2>
    </dataValidation>
    <dataValidation errorStyle="warning" imeMode="halfAlpha" allowBlank="1" showInputMessage="1" showErrorMessage="1" sqref="I293:M293" xr:uid="{5C7653E7-5138-4399-B4F3-AF79F1B2FF9C}"/>
    <dataValidation type="date" imeMode="halfAlpha" allowBlank="1" showInputMessage="1" showErrorMessage="1" error="有効な日付を入力してください" sqref="N293:R293" xr:uid="{282FAE00-BD99-4C5D-8F2E-A96BA296FC69}">
      <formula1>92</formula1>
      <formula2>73415</formula2>
    </dataValidation>
    <dataValidation errorStyle="warning" imeMode="halfAlpha" allowBlank="1" showInputMessage="1" showErrorMessage="1" sqref="I294:M294" xr:uid="{7018438F-CA74-490F-91CA-40F16AC53CC1}"/>
    <dataValidation type="date" imeMode="halfAlpha" allowBlank="1" showInputMessage="1" showErrorMessage="1" error="有効な日付を入力してください" sqref="N294:R294" xr:uid="{BA8DB8BF-37DB-4C52-A8B7-9C82BF1AB3C5}">
      <formula1>92</formula1>
      <formula2>73415</formula2>
    </dataValidation>
    <dataValidation errorStyle="warning" imeMode="hiragana" allowBlank="1" showInputMessage="1" showErrorMessage="1" sqref="E295:H295" xr:uid="{E3D2D1F9-CED4-4AEC-8FB3-A25F222BC977}"/>
    <dataValidation errorStyle="warning" imeMode="halfAlpha" allowBlank="1" showInputMessage="1" showErrorMessage="1" sqref="I295:M295" xr:uid="{CF0059E3-748B-4999-A6F7-08F4741EBCD3}"/>
    <dataValidation type="date" imeMode="halfAlpha" allowBlank="1" showInputMessage="1" showErrorMessage="1" error="有効な日付を入力してください" sqref="N295:R295" xr:uid="{A06F478E-FADF-428C-B2C2-ACCA4CC11883}">
      <formula1>92</formula1>
      <formula2>73415</formula2>
    </dataValidation>
    <dataValidation errorStyle="warning" imeMode="hiragana" allowBlank="1" showInputMessage="1" showErrorMessage="1" sqref="E296:H296" xr:uid="{2528E64B-6EAF-4DB9-93B3-0FD0CA3EC48D}"/>
    <dataValidation errorStyle="warning" imeMode="halfAlpha" allowBlank="1" showInputMessage="1" showErrorMessage="1" sqref="I296:M296" xr:uid="{35D39BF3-0A17-4131-80A6-CB54958CEA83}"/>
    <dataValidation type="date" imeMode="halfAlpha" allowBlank="1" showInputMessage="1" showErrorMessage="1" error="有効な日付を入力してください" sqref="N296:R296" xr:uid="{007B07EC-BE9F-419F-B973-748C5EE6618D}">
      <formula1>92</formula1>
      <formula2>73415</formula2>
    </dataValidation>
    <dataValidation errorStyle="warning" imeMode="hiragana" allowBlank="1" showInputMessage="1" showErrorMessage="1" sqref="E297:H297" xr:uid="{79553E8F-6C52-4FF0-87E2-9B385582AE3F}"/>
    <dataValidation errorStyle="warning" imeMode="halfAlpha" allowBlank="1" showInputMessage="1" showErrorMessage="1" sqref="I297:M297" xr:uid="{3C3E7E76-6C0B-493B-ADDE-6528D0AB00DD}"/>
    <dataValidation type="date" imeMode="halfAlpha" allowBlank="1" showInputMessage="1" showErrorMessage="1" error="有効な日付を入力してください" sqref="N297:R297" xr:uid="{89D4618A-1FD6-47B8-B794-2F8D7702369D}">
      <formula1>92</formula1>
      <formula2>73415</formula2>
    </dataValidation>
    <dataValidation errorStyle="warning" imeMode="hiragana" allowBlank="1" showInputMessage="1" showErrorMessage="1" sqref="E298:H298" xr:uid="{3D86BE15-3A3A-483A-A4F5-75FF8D692629}"/>
    <dataValidation errorStyle="warning" imeMode="halfAlpha" allowBlank="1" showInputMessage="1" showErrorMessage="1" sqref="I298:M298" xr:uid="{06D8F6C6-8B13-43DC-8861-608C04D647FD}"/>
    <dataValidation type="date" imeMode="halfAlpha" allowBlank="1" showInputMessage="1" showErrorMessage="1" error="有効な日付を入力してください" sqref="N298:R298" xr:uid="{22373D6D-36C7-4335-99C4-1A64C933217B}">
      <formula1>92</formula1>
      <formula2>73415</formula2>
    </dataValidation>
    <dataValidation errorStyle="warning" imeMode="hiragana" allowBlank="1" showInputMessage="1" showErrorMessage="1" sqref="E299:H299" xr:uid="{FC5F83B3-0534-4FD7-B064-8639ABAD23C6}"/>
    <dataValidation errorStyle="warning" imeMode="halfAlpha" allowBlank="1" showInputMessage="1" showErrorMessage="1" sqref="I299:M299" xr:uid="{92CBE55F-737D-4604-8254-440D7EBE5A74}"/>
    <dataValidation type="date" imeMode="halfAlpha" allowBlank="1" showInputMessage="1" showErrorMessage="1" error="有効な日付を入力してください" sqref="N299:R299" xr:uid="{C9A84DCF-8052-49CD-BC40-752EF4D3AC82}">
      <formula1>92</formula1>
      <formula2>73415</formula2>
    </dataValidation>
    <dataValidation errorStyle="warning" imeMode="hiragana" allowBlank="1" showInputMessage="1" showErrorMessage="1" sqref="E300:H300" xr:uid="{AD2CD0A3-05BD-43E0-92D5-29507E788FA8}"/>
    <dataValidation errorStyle="warning" imeMode="halfAlpha" allowBlank="1" showInputMessage="1" showErrorMessage="1" sqref="I300:M300" xr:uid="{300D1670-F0B9-4FDC-91B8-6F63D39AD913}"/>
    <dataValidation type="date" imeMode="halfAlpha" allowBlank="1" showInputMessage="1" showErrorMessage="1" error="有効な日付を入力してください" sqref="N300:R300" xr:uid="{E0746127-5409-4829-87E7-2C9DA25B3F58}">
      <formula1>92</formula1>
      <formula2>73415</formula2>
    </dataValidation>
    <dataValidation type="list" imeMode="halfAlpha" allowBlank="1" showInputMessage="1" showErrorMessage="1" error="リストから選択してください" sqref="L305:M305" xr:uid="{A10FACCE-E8D0-4577-896B-79E4F93CD0C9}">
      <formula1>"○,　"</formula1>
    </dataValidation>
    <dataValidation type="list" imeMode="halfAlpha" allowBlank="1" showInputMessage="1" showErrorMessage="1" error="リストから選択してください" sqref="L306:M306" xr:uid="{81BE0188-CC94-4FC0-906A-B0375354B62F}">
      <formula1>"○,　"</formula1>
    </dataValidation>
    <dataValidation type="list" imeMode="halfAlpha" allowBlank="1" showInputMessage="1" showErrorMessage="1" error="リストから選択してください" sqref="L307:M307" xr:uid="{2C410C13-2243-4829-B4F1-7B4D83920F03}">
      <formula1>"○,　"</formula1>
    </dataValidation>
    <dataValidation type="list" imeMode="halfAlpha" allowBlank="1" showInputMessage="1" showErrorMessage="1" error="リストから選択してください" sqref="L308:M308" xr:uid="{196120FE-1669-490D-B897-BDECFC8B6C1E}">
      <formula1>"○,　"</formula1>
    </dataValidation>
    <dataValidation type="list" imeMode="halfAlpha" allowBlank="1" showInputMessage="1" showErrorMessage="1" error="リストから選択してください" sqref="L309:M309" xr:uid="{BE699DBC-14B9-4A58-82E7-DCAECE66AD6F}">
      <formula1>"○,　"</formula1>
    </dataValidation>
    <dataValidation type="list" imeMode="halfAlpha" allowBlank="1" showInputMessage="1" showErrorMessage="1" error="リストから選択してください" sqref="L310:M310" xr:uid="{9607C0BE-04A9-409E-803C-38E890453C7F}">
      <formula1>"○,　"</formula1>
    </dataValidation>
    <dataValidation type="list" imeMode="halfAlpha" allowBlank="1" showInputMessage="1" showErrorMessage="1" error="リストから選択してください" sqref="L311:M311" xr:uid="{E7B08AC5-ED89-44FE-8420-703E68ED4139}">
      <formula1>"○,　"</formula1>
    </dataValidation>
    <dataValidation type="list" imeMode="halfAlpha" allowBlank="1" showInputMessage="1" showErrorMessage="1" error="リストから選択してください" sqref="L312:M312" xr:uid="{811E4B24-ED4E-4D68-869D-9CB8B4F7A421}">
      <formula1>"○,　"</formula1>
    </dataValidation>
    <dataValidation type="list" imeMode="halfAlpha" allowBlank="1" showInputMessage="1" showErrorMessage="1" error="リストから選択してください" sqref="L313:M313" xr:uid="{26A7E18F-BBA7-48D3-AA59-FEFCB13863C8}">
      <formula1>"○,　"</formula1>
    </dataValidation>
    <dataValidation type="list" imeMode="halfAlpha" allowBlank="1" showInputMessage="1" showErrorMessage="1" error="リストから選択してください" sqref="L314:M314" xr:uid="{0CD8C9A1-5A71-4C28-8AF7-A710D5561F62}">
      <formula1>"○,　"</formula1>
    </dataValidation>
    <dataValidation type="list" imeMode="halfAlpha" allowBlank="1" showInputMessage="1" showErrorMessage="1" error="リストから選択してください" sqref="L315:M315" xr:uid="{7AACE534-4E4D-431B-9A43-FC5A4B9B4387}">
      <formula1>"○,　"</formula1>
    </dataValidation>
    <dataValidation type="list" imeMode="halfAlpha" allowBlank="1" showInputMessage="1" showErrorMessage="1" error="リストから選択してください" sqref="L316:M316" xr:uid="{AB8B1EA0-E48F-4E2E-A483-4169737E4CD0}">
      <formula1>"○,　"</formula1>
    </dataValidation>
    <dataValidation type="list" imeMode="halfAlpha" allowBlank="1" showInputMessage="1" showErrorMessage="1" error="リストから選択してください" sqref="L317:M317" xr:uid="{434A2FEC-2292-43DB-BF76-4975C5E27433}">
      <formula1>"○,　"</formula1>
    </dataValidation>
    <dataValidation type="list" imeMode="halfAlpha" allowBlank="1" showInputMessage="1" showErrorMessage="1" error="リストから選択してください" sqref="L318:M318" xr:uid="{374B7125-BA1F-4C04-B246-EE2E3DAC0225}">
      <formula1>"○,　"</formula1>
    </dataValidation>
    <dataValidation type="list" imeMode="halfAlpha" allowBlank="1" showInputMessage="1" showErrorMessage="1" error="リストから選択してください" sqref="L319:M319" xr:uid="{3F1DF811-0B90-405F-960B-7A9EDAECA57E}">
      <formula1>"○,　"</formula1>
    </dataValidation>
    <dataValidation type="list" imeMode="halfAlpha" allowBlank="1" showInputMessage="1" showErrorMessage="1" error="リストから選択してください" sqref="L320:M320" xr:uid="{3A3C3B2F-87A6-409B-AE95-DD0189E6370F}">
      <formula1>"○,　"</formula1>
    </dataValidation>
    <dataValidation type="list" imeMode="halfAlpha" allowBlank="1" showInputMessage="1" showErrorMessage="1" error="リストから選択してください" sqref="L321:M321" xr:uid="{BA2035DD-1173-4610-B7A8-AFDDB5DD0A1E}">
      <formula1>"○,　"</formula1>
    </dataValidation>
    <dataValidation type="list" imeMode="halfAlpha" allowBlank="1" showInputMessage="1" showErrorMessage="1" error="リストから選択してください" sqref="L322:M322" xr:uid="{EA08A91A-AD3D-4D17-9D06-B24B4AE8BFEF}">
      <formula1>"○,　"</formula1>
    </dataValidation>
    <dataValidation type="list" imeMode="halfAlpha" allowBlank="1" showInputMessage="1" showErrorMessage="1" error="リストから選択してください" sqref="L323:M323" xr:uid="{70D934BE-E8C9-4803-ABDA-C4C727C53ACA}">
      <formula1>"○,　"</formula1>
    </dataValidation>
    <dataValidation type="list" imeMode="halfAlpha" allowBlank="1" showInputMessage="1" showErrorMessage="1" error="リストから選択してください" sqref="N323" xr:uid="{D6CC64AF-9D37-4530-A75C-7D5CAEDB2770}">
      <formula1>"○,　"</formula1>
    </dataValidation>
    <dataValidation type="list" imeMode="halfAlpha" allowBlank="1" showInputMessage="1" showErrorMessage="1" error="リストから選択してください" sqref="L324:M324" xr:uid="{B0959FF3-A2CC-4E55-8342-D52370E3BEA1}">
      <formula1>"○,　"</formula1>
    </dataValidation>
    <dataValidation type="list" imeMode="halfAlpha" allowBlank="1" showInputMessage="1" showErrorMessage="1" error="リストから選択してください" sqref="N324" xr:uid="{F75CA2C8-1DCF-4E42-98F6-FDD9F12CBD97}">
      <formula1>"○,　"</formula1>
    </dataValidation>
    <dataValidation type="list" imeMode="halfAlpha" allowBlank="1" showInputMessage="1" showErrorMessage="1" error="リストから選択してください" sqref="L325:M325" xr:uid="{87835CF4-9B4D-46AA-B08A-76119D6BC88F}">
      <formula1>"○,　"</formula1>
    </dataValidation>
    <dataValidation type="list" imeMode="halfAlpha" allowBlank="1" showInputMessage="1" showErrorMessage="1" error="リストから選択してください" sqref="N325" xr:uid="{856BCDCE-4BF0-45C3-B066-D3BF19887201}">
      <formula1>"○,　"</formula1>
    </dataValidation>
    <dataValidation type="list" imeMode="halfAlpha" allowBlank="1" showInputMessage="1" showErrorMessage="1" error="リストから選択してください" sqref="L326:M326" xr:uid="{A058691A-2B9C-4877-8F20-8A9523DE9E4B}">
      <formula1>"○,　"</formula1>
    </dataValidation>
    <dataValidation type="list" imeMode="halfAlpha" allowBlank="1" showInputMessage="1" showErrorMessage="1" error="リストから選択してください" sqref="N326" xr:uid="{8C961386-22A3-4B4E-91CA-C5F18DB367E1}">
      <formula1>"○,　"</formula1>
    </dataValidation>
    <dataValidation type="list" imeMode="halfAlpha" allowBlank="1" showInputMessage="1" showErrorMessage="1" error="リストから選択してください" sqref="L327:M327" xr:uid="{7EB155D0-78C3-4205-B5C4-4E8D8B2CB4EE}">
      <formula1>"○,　"</formula1>
    </dataValidation>
    <dataValidation type="list" imeMode="halfAlpha" allowBlank="1" showInputMessage="1" showErrorMessage="1" error="リストから選択してください" sqref="N327" xr:uid="{F729E5D0-24C4-472E-96F7-EDD5507D7C4C}">
      <formula1>"○,　"</formula1>
    </dataValidation>
    <dataValidation type="list" imeMode="halfAlpha" allowBlank="1" showInputMessage="1" showErrorMessage="1" error="リストから選択してください" sqref="L328:M328" xr:uid="{9AF0AF45-97C0-48F7-82F3-5AEFE15D7EE0}">
      <formula1>"○,　"</formula1>
    </dataValidation>
    <dataValidation type="list" imeMode="halfAlpha" allowBlank="1" showInputMessage="1" showErrorMessage="1" error="リストから選択してください" sqref="N328" xr:uid="{12654779-9E53-4E07-A84D-776E47058F12}">
      <formula1>"○,　"</formula1>
    </dataValidation>
    <dataValidation type="list" imeMode="halfAlpha" allowBlank="1" showInputMessage="1" showErrorMessage="1" error="リストから選択してください" sqref="L329:M329" xr:uid="{E8D1CA53-4C72-48DE-B26B-B8686811AD5B}">
      <formula1>"○,　"</formula1>
    </dataValidation>
    <dataValidation type="list" imeMode="halfAlpha" allowBlank="1" showInputMessage="1" showErrorMessage="1" error="リストから選択してください" sqref="N329" xr:uid="{6B31E6E4-7077-41CD-A41D-299AC8E60530}">
      <formula1>"○,　"</formula1>
    </dataValidation>
    <dataValidation type="list" imeMode="halfAlpha" allowBlank="1" showInputMessage="1" showErrorMessage="1" error="リストから選択してください" sqref="L330:M330" xr:uid="{27DEA5F3-45A6-43D3-AF19-49A7A3E70335}">
      <formula1>"○,　"</formula1>
    </dataValidation>
    <dataValidation type="list" imeMode="halfAlpha" allowBlank="1" showInputMessage="1" showErrorMessage="1" error="リストから選択してください" sqref="N330" xr:uid="{9D8B3070-AABC-4676-A1A0-195EC704CB1A}">
      <formula1>"○,　"</formula1>
    </dataValidation>
    <dataValidation type="list" imeMode="halfAlpha" allowBlank="1" showInputMessage="1" showErrorMessage="1" error="リストから選択してください" sqref="L331:M331" xr:uid="{E9DED718-374C-428A-9878-7E3D56DF752A}">
      <formula1>"○,　"</formula1>
    </dataValidation>
    <dataValidation type="list" imeMode="halfAlpha" allowBlank="1" showInputMessage="1" showErrorMessage="1" error="リストから選択してください" sqref="N331" xr:uid="{E87A02CD-9F44-416C-9BAD-A9A11E264208}">
      <formula1>"○,　"</formula1>
    </dataValidation>
    <dataValidation type="list" imeMode="halfAlpha" allowBlank="1" showInputMessage="1" showErrorMessage="1" error="リストから選択してください" sqref="L332:M332" xr:uid="{2FF9951E-331F-47DC-A913-DC38E3F8E79A}">
      <formula1>"○,　"</formula1>
    </dataValidation>
    <dataValidation type="list" imeMode="halfAlpha" allowBlank="1" showInputMessage="1" showErrorMessage="1" error="リストから選択してください" sqref="N332" xr:uid="{9C2F5DEC-A93F-4717-8E94-1E2665DAF5B5}">
      <formula1>"○,　"</formula1>
    </dataValidation>
    <dataValidation type="list" imeMode="halfAlpha" allowBlank="1" showInputMessage="1" showErrorMessage="1" error="リストから選択してください" sqref="L333:M333" xr:uid="{E78C1927-9113-483D-B40F-2FFD7FCBF7B2}">
      <formula1>"○,　"</formula1>
    </dataValidation>
    <dataValidation type="list" imeMode="halfAlpha" allowBlank="1" showInputMessage="1" showErrorMessage="1" error="リストから選択してください" sqref="N333" xr:uid="{61580767-C38A-4809-B0D2-C532AB1886DA}">
      <formula1>"○,　"</formula1>
    </dataValidation>
    <dataValidation type="list" imeMode="halfAlpha" allowBlank="1" showInputMessage="1" showErrorMessage="1" error="リストから選択してください" sqref="L334:M334" xr:uid="{2747C20E-EA93-43F6-9157-3D07955FF129}">
      <formula1>"○,　"</formula1>
    </dataValidation>
    <dataValidation type="list" imeMode="halfAlpha" allowBlank="1" showInputMessage="1" showErrorMessage="1" error="リストから選択してください" sqref="N334" xr:uid="{C2D9CF57-F6AC-42DE-963E-8CB89D9684A0}">
      <formula1>"○,　"</formula1>
    </dataValidation>
    <dataValidation type="list" imeMode="halfAlpha" allowBlank="1" showInputMessage="1" showErrorMessage="1" error="リストから選択してください" sqref="L335:M335" xr:uid="{66C2222D-9D3D-40C0-BDD6-E3444179118A}">
      <formula1>"○,　"</formula1>
    </dataValidation>
    <dataValidation type="list" imeMode="halfAlpha" allowBlank="1" showInputMessage="1" showErrorMessage="1" error="リストから選択してください" sqref="N335" xr:uid="{EB107304-5EA8-4748-AF64-A0E85E51443C}">
      <formula1>"○,　"</formula1>
    </dataValidation>
    <dataValidation type="list" imeMode="halfAlpha" allowBlank="1" showInputMessage="1" showErrorMessage="1" error="リストから選択してください" sqref="L336:M336" xr:uid="{9B63E2B0-7F8C-4994-8B79-0EE3BD605F0E}">
      <formula1>"○,　"</formula1>
    </dataValidation>
    <dataValidation type="list" imeMode="halfAlpha" allowBlank="1" showInputMessage="1" showErrorMessage="1" error="リストから選択してください" sqref="N336" xr:uid="{2C236887-8CF0-46EA-AB62-5573598FEDC7}">
      <formula1>"○,　"</formula1>
    </dataValidation>
    <dataValidation type="list" imeMode="halfAlpha" allowBlank="1" showInputMessage="1" showErrorMessage="1" error="リストから選択してください" sqref="L337:M337" xr:uid="{099E7D66-9A9D-4EB0-9A03-95D052E7E45E}">
      <formula1>"○,　"</formula1>
    </dataValidation>
    <dataValidation type="list" imeMode="halfAlpha" allowBlank="1" showInputMessage="1" showErrorMessage="1" error="リストから選択してください" sqref="N337" xr:uid="{6A64B5D0-B7CC-4B5E-812D-E177E9091C45}">
      <formula1>"○,　"</formula1>
    </dataValidation>
    <dataValidation type="list" imeMode="halfAlpha" allowBlank="1" showInputMessage="1" showErrorMessage="1" error="リストから選択してください" sqref="L338:M338" xr:uid="{A09681DD-E0DA-4E09-ABD2-2B561DC25545}">
      <formula1>"○,　"</formula1>
    </dataValidation>
    <dataValidation type="list" imeMode="halfAlpha" allowBlank="1" showInputMessage="1" showErrorMessage="1" error="リストから選択してください" sqref="N338" xr:uid="{F27D0016-86A3-43AC-8143-1AB26B2AC799}">
      <formula1>"○,　"</formula1>
    </dataValidation>
    <dataValidation type="list" imeMode="halfAlpha" allowBlank="1" showInputMessage="1" showErrorMessage="1" error="リストから選択してください" sqref="L339:M339" xr:uid="{15F359B6-5756-473F-961C-B153374438E0}">
      <formula1>"○,　"</formula1>
    </dataValidation>
    <dataValidation type="list" imeMode="halfAlpha" allowBlank="1" showInputMessage="1" showErrorMessage="1" error="リストから選択してください" sqref="N339" xr:uid="{38D74450-D4DC-43FA-A7B5-57413351B6C9}">
      <formula1>"○,　"</formula1>
    </dataValidation>
    <dataValidation type="list" imeMode="halfAlpha" allowBlank="1" showInputMessage="1" showErrorMessage="1" error="リストから選択してください" sqref="L340:M340" xr:uid="{4A76F46F-04BE-4DC7-BED5-00290A6732DF}">
      <formula1>"○,　"</formula1>
    </dataValidation>
    <dataValidation type="list" imeMode="halfAlpha" allowBlank="1" showInputMessage="1" showErrorMessage="1" error="リストから選択してください" sqref="N340" xr:uid="{D39B19AF-8DB0-4816-9551-CE98C4FE24F3}">
      <formula1>"○,　"</formula1>
    </dataValidation>
    <dataValidation type="list" imeMode="halfAlpha" allowBlank="1" showInputMessage="1" showErrorMessage="1" error="リストから選択してください" sqref="L341:M341" xr:uid="{42DB087F-0040-404E-A21D-0A9C2D83AC36}">
      <formula1>"○,　"</formula1>
    </dataValidation>
    <dataValidation type="list" imeMode="halfAlpha" allowBlank="1" showInputMessage="1" showErrorMessage="1" error="リストから選択してください" sqref="N341" xr:uid="{55588D00-255D-415D-B170-4AABEF2CFC1B}">
      <formula1>"○,　"</formula1>
    </dataValidation>
    <dataValidation type="list" imeMode="halfAlpha" allowBlank="1" showInputMessage="1" showErrorMessage="1" error="リストから選択してください" sqref="L342:M342" xr:uid="{5B3207A2-0974-4EA3-ABFE-055CE74286A8}">
      <formula1>"○,　"</formula1>
    </dataValidation>
    <dataValidation type="list" imeMode="halfAlpha" allowBlank="1" showInputMessage="1" showErrorMessage="1" error="リストから選択してください" sqref="N342" xr:uid="{A3D4F548-C981-41CA-A762-69F44ABDF0D5}">
      <formula1>"○,　"</formula1>
    </dataValidation>
    <dataValidation type="list" imeMode="halfAlpha" allowBlank="1" showInputMessage="1" showErrorMessage="1" error="リストから選択してください" sqref="L343:M343" xr:uid="{63A560A8-7392-4A8C-A407-BD47901C977E}">
      <formula1>"○,　"</formula1>
    </dataValidation>
    <dataValidation type="list" imeMode="halfAlpha" allowBlank="1" showInputMessage="1" showErrorMessage="1" error="リストから選択してください" sqref="N343" xr:uid="{1435B8F2-A635-4541-9BF1-053333F1E0B1}">
      <formula1>"○,　"</formula1>
    </dataValidation>
    <dataValidation type="list" imeMode="halfAlpha" allowBlank="1" showInputMessage="1" showErrorMessage="1" error="リストから選択してください" sqref="T305:U305" xr:uid="{5AD1F8A7-C2CA-48C9-AF56-CCEBC9CE533E}">
      <formula1>"○,　"</formula1>
    </dataValidation>
    <dataValidation type="list" imeMode="halfAlpha" allowBlank="1" showInputMessage="1" showErrorMessage="1" error="リストから選択してください" sqref="T306:U306" xr:uid="{715F671F-CEF7-4644-A482-8292DD038C88}">
      <formula1>"○,　"</formula1>
    </dataValidation>
    <dataValidation type="list" imeMode="halfAlpha" allowBlank="1" showInputMessage="1" showErrorMessage="1" error="リストから選択してください" sqref="T307:U307" xr:uid="{17245689-CA5C-4CE9-AE28-4C327903AB1A}">
      <formula1>"○,　"</formula1>
    </dataValidation>
    <dataValidation type="list" imeMode="halfAlpha" allowBlank="1" showInputMessage="1" showErrorMessage="1" error="リストから選択してください" sqref="T308:U308" xr:uid="{9BDDC947-D344-4FDC-9123-C066B423D3AA}">
      <formula1>"○,　"</formula1>
    </dataValidation>
    <dataValidation type="list" imeMode="halfAlpha" allowBlank="1" showInputMessage="1" showErrorMessage="1" error="リストから選択してください" sqref="T309:U309" xr:uid="{A65CD10D-DCAC-4FFA-A6AF-A1E869FBDAD0}">
      <formula1>"○,　"</formula1>
    </dataValidation>
    <dataValidation type="list" imeMode="halfAlpha" allowBlank="1" showInputMessage="1" showErrorMessage="1" error="リストから選択してください" sqref="T310:U310" xr:uid="{D3583463-0FF4-4864-80B4-EDEBBF4601DF}">
      <formula1>"○,　"</formula1>
    </dataValidation>
    <dataValidation type="list" imeMode="halfAlpha" allowBlank="1" showInputMessage="1" showErrorMessage="1" error="リストから選択してください" sqref="T311:U311" xr:uid="{19A45EA2-047B-451E-B2F3-E9C907D99C66}">
      <formula1>"○,　"</formula1>
    </dataValidation>
    <dataValidation type="list" imeMode="halfAlpha" allowBlank="1" showInputMessage="1" showErrorMessage="1" error="リストから選択してください" sqref="T312:U312" xr:uid="{955AC6D7-84A8-4331-9B4A-BBD9C0ED6CF2}">
      <formula1>"○,　"</formula1>
    </dataValidation>
    <dataValidation type="list" imeMode="halfAlpha" allowBlank="1" showInputMessage="1" showErrorMessage="1" error="リストから選択してください" sqref="T313:U313" xr:uid="{D76BC0D5-6F8F-40EB-9B14-B7F6C8E27641}">
      <formula1>"○,　"</formula1>
    </dataValidation>
    <dataValidation type="list" imeMode="halfAlpha" allowBlank="1" showInputMessage="1" showErrorMessage="1" error="リストから選択してください" sqref="T314:U314" xr:uid="{3AC8A4E3-FDB4-40EA-B49D-92A048565521}">
      <formula1>"○,　"</formula1>
    </dataValidation>
    <dataValidation type="list" imeMode="halfAlpha" allowBlank="1" showInputMessage="1" showErrorMessage="1" error="リストから選択してください" sqref="T315:U315" xr:uid="{669F1955-0732-4C7B-AE28-6A5BA05A93EA}">
      <formula1>"○,　"</formula1>
    </dataValidation>
    <dataValidation type="list" imeMode="halfAlpha" allowBlank="1" showInputMessage="1" showErrorMessage="1" error="リストから選択してください" sqref="V315:Y315" xr:uid="{9182CF41-E9F7-4CCE-A75F-941B5FDCE65C}">
      <formula1>"○,　"</formula1>
    </dataValidation>
    <dataValidation type="list" imeMode="halfAlpha" allowBlank="1" showInputMessage="1" showErrorMessage="1" error="リストから選択してください" sqref="T316:U316" xr:uid="{F24F5E50-20EC-488E-A5DA-46E9DF24097A}">
      <formula1>"○,　"</formula1>
    </dataValidation>
    <dataValidation type="list" imeMode="halfAlpha" allowBlank="1" showInputMessage="1" showErrorMessage="1" error="リストから選択してください" sqref="V316:Y316" xr:uid="{CFA44BAF-830C-4349-B150-D63D67F41DF4}">
      <formula1>"○,　"</formula1>
    </dataValidation>
    <dataValidation type="list" imeMode="halfAlpha" allowBlank="1" showInputMessage="1" showErrorMessage="1" error="リストから選択してください" sqref="T317:U317" xr:uid="{FC500737-148D-4998-89B4-6C3291C1B3A5}">
      <formula1>"○,　"</formula1>
    </dataValidation>
    <dataValidation type="list" imeMode="halfAlpha" allowBlank="1" showInputMessage="1" showErrorMessage="1" error="リストから選択してください" sqref="V317:Y317" xr:uid="{AD36BD08-F765-4575-89C8-B6374A1FF57D}">
      <formula1>"○,　"</formula1>
    </dataValidation>
    <dataValidation type="list" imeMode="halfAlpha" allowBlank="1" showInputMessage="1" showErrorMessage="1" error="リストから選択してください" sqref="T318:U318" xr:uid="{B4AA50C0-2DFB-47BD-9FCA-4D4AAAB25A6B}">
      <formula1>"○,　"</formula1>
    </dataValidation>
    <dataValidation type="list" imeMode="halfAlpha" allowBlank="1" showInputMessage="1" showErrorMessage="1" error="リストから選択してください" sqref="V318:Y318" xr:uid="{55C4E5D6-D48C-494F-AF54-9F28C19A0730}">
      <formula1>"○,　"</formula1>
    </dataValidation>
    <dataValidation type="list" imeMode="halfAlpha" allowBlank="1" showInputMessage="1" showErrorMessage="1" error="リストから選択してください" sqref="T319:U319" xr:uid="{A215986A-1A18-4A20-ACD7-9C26C870ABEC}">
      <formula1>"○,　"</formula1>
    </dataValidation>
    <dataValidation type="list" imeMode="halfAlpha" allowBlank="1" showInputMessage="1" showErrorMessage="1" error="リストから選択してください" sqref="V319:Y319" xr:uid="{257EA85B-CC40-4823-85C5-232D31208A52}">
      <formula1>"○,　"</formula1>
    </dataValidation>
    <dataValidation type="list" imeMode="halfAlpha" allowBlank="1" showInputMessage="1" showErrorMessage="1" error="リストから選択してください" sqref="T320:U320" xr:uid="{F28DCFD3-CCE5-40BE-BA90-2108305C4E9A}">
      <formula1>"○,　"</formula1>
    </dataValidation>
    <dataValidation type="list" imeMode="halfAlpha" allowBlank="1" showInputMessage="1" showErrorMessage="1" error="リストから選択してください" sqref="V320:Y320" xr:uid="{8EF0AADE-0593-418B-832F-FB1F1BDDDF87}">
      <formula1>"○,　"</formula1>
    </dataValidation>
    <dataValidation type="list" imeMode="halfAlpha" allowBlank="1" showInputMessage="1" showErrorMessage="1" error="リストから選択してください" sqref="T321:U321" xr:uid="{3C0EAC4F-D678-470C-A000-03CB084AC99B}">
      <formula1>"○,　"</formula1>
    </dataValidation>
    <dataValidation type="list" imeMode="halfAlpha" allowBlank="1" showInputMessage="1" showErrorMessage="1" error="リストから選択してください" sqref="V321:Y321" xr:uid="{80BE2819-7CF6-417E-9BF8-66F773715397}">
      <formula1>"○,　"</formula1>
    </dataValidation>
    <dataValidation type="list" imeMode="halfAlpha" allowBlank="1" showInputMessage="1" showErrorMessage="1" error="リストから選択してください" sqref="T322:U322" xr:uid="{12BABA8F-AC31-41D0-B8D1-77554EDAA0DA}">
      <formula1>"○,　"</formula1>
    </dataValidation>
    <dataValidation type="list" imeMode="halfAlpha" allowBlank="1" showInputMessage="1" showErrorMessage="1" error="リストから選択してください" sqref="T323:U323" xr:uid="{DB0B96C4-C9A1-47EC-B365-062BDCB529CF}">
      <formula1>"○,　"</formula1>
    </dataValidation>
    <dataValidation type="list" imeMode="halfAlpha" allowBlank="1" showInputMessage="1" showErrorMessage="1" error="リストから選択してください" sqref="T324:U324" xr:uid="{C315C56A-BBA3-4CCB-8CDF-891A18102DE6}">
      <formula1>"○,　"</formula1>
    </dataValidation>
    <dataValidation type="list" imeMode="halfAlpha" allowBlank="1" showInputMessage="1" showErrorMessage="1" error="リストから選択してください" sqref="T325:U325" xr:uid="{32222198-42F5-4A55-AE85-946DED9E8F28}">
      <formula1>"○,　"</formula1>
    </dataValidation>
    <dataValidation type="list" imeMode="halfAlpha" allowBlank="1" showInputMessage="1" showErrorMessage="1" error="リストから選択してください" sqref="T326:U326" xr:uid="{6234BAFB-79D7-4A38-9F58-2C686C70F152}">
      <formula1>"○,　"</formula1>
    </dataValidation>
    <dataValidation type="list" imeMode="halfAlpha" allowBlank="1" showInputMessage="1" showErrorMessage="1" error="リストから選択してください" sqref="T327:U327" xr:uid="{7AA0F4F2-00F4-40F7-A46F-A93D79E46251}">
      <formula1>"○,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197</v>
      </c>
    </row>
    <row r="4" spans="1:1">
      <c r="A4" t="s">
        <v>201</v>
      </c>
    </row>
  </sheetData>
  <sheetProtection algorithmName="SHA-512" hashValue="HrwGBRgsHh9L08noE2uZW8ctRQxLyM1M6VPQug6RKMrOAGhhpzkYuIJ9Tqbt7YzZefcCCzXIhZWjXUZ26siNEg==" saltValue="Y7cO0e99KQzH9NZ0XCJA6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2022-10-13T05:41:08Z</cp:lastPrinted>
  <dcterms:created xsi:type="dcterms:W3CDTF">2018-07-20T07:50:20Z</dcterms:created>
  <dcterms:modified xsi:type="dcterms:W3CDTF">2022-11-25T07:14:38Z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