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90.3\総務課\12　総務課　杉森\★H29財政\②29提出するもの\○(2.9)経営比較分析表（コメント）\提出（太地町）\"/>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<sst xmlns="http://schemas.openxmlformats.org/spreadsheetml/2006/main" count="240" uniqueCount="125">
  <si>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</si>
  <si>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</si>
  <si>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</si>
  <si>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</si>
  <si>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</si>
  <si>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</si>
  <si>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</si>
  <si>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</si>
  <si>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</si>
  <si>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</si>
  <si>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</si>
  <si>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</si>
  <si>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</si>
  <si>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</si>
  <si>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</si>
  <si>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</si>
  <si>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</si>
  <si>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</si>
  <si>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</si>
  <si>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</si>
  <si>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</si>
  <si>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</si>
  <si>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</si>
  <si>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</si>
  <si>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</si>
  <si>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</si>
  <si>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</si>
  <si>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</si>
  <si>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</si>
  <si>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</si>
  <si>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</si>
  <si>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</si>
  <si>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</si>
  <si>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</si>
  <si>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</si>
  <si>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</si>
  <si>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</si>
  <si>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</si>
  <si>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</si>
  <si>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</si>
  <si>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</si>
  <si>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</si>
  <si>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</si>
  <si>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</si>
  <si>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</si>
  <si>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</si>
  <si>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</si>
  <si>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</si>
  <si>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</si>
  <si>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</si>
  <si>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</si>
  <si>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</si>
  <si>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</si>
  <si>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</si>
  <si>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</si>
  <si>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</si>
  <si>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</si>
  <si>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</si>
  <si>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</si>
  <si>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</si>
  <si>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</si>
  <si>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</si>
  <si>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</si>
  <si>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</si>
  <si>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</si>
  <si>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</si>
  <si>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</si>
  <si>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</si>
  <si>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</si>
  <si>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</si>
  <si>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</si>
  <si>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</si>
  <si>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</si>
  <si>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</si>
  <si>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</si>
  <si>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</si>
  <si>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</si>
  <si>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</si>
  <si>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</si>
  <si>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</si>
  <si>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</si>
  <si>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</si>
  <si>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</si>
  <si>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</si>
  <si>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</si>
  <si>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</si>
  <si>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</si>
  <si>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</si>
  <si>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</si>
  <si>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</si>
  <si>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</si>
  <si>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</si>
  <si>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</si>
  <si>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</si>
  <si>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</si>
  <si>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</si>
  <si>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</si>
  <si>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</si>
  <si>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</si>
  <si>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</si>
  <si>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</si>
  <si>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</si>
  <si>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</si>
  <si>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</si>
  <si>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</si>
  <si>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</si>
  <si>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</si>
  <si>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</si>
  <si>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</si>
  <si>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太地町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</si>
  <si>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</si>
  <si>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</si>
  <si>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</si>
  <si>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</si>
  <si>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</si>
  <si>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</si>
  <si>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</si>
  <si>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</si>
  <si>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</si>
  <si>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</si>
  <si>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</si>
  <si>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4"/>
  </si>
  <si>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phoneticPr fontId="4"/>
  </si>
  <si>
    <r>
      <t>①収益的収支比率について、平成24年度からは下がり続けているが、平成27年度において多少の改善が見られ</t>
    </r>
    <r>
      <rPr>
        <sz val="11"/>
        <rFont val="ＭＳ ゴシック"/>
        <family val="3"/>
        <charset val="128"/>
      </rPr>
      <t>、平成28年度においても同程度の水準を保った。しかし100％以下の状況が続いている為、経営改善に向けたさらなる取り組みが必要である。
④下水道整備が完了している状態であるため、数値は適正であると考える。</t>
    </r>
    <r>
      <rPr>
        <sz val="11"/>
        <color theme="1"/>
        <rFont val="ＭＳ ゴシック"/>
        <family val="3"/>
        <charset val="128"/>
      </rPr>
      <t xml:space="preserve">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
    <rPh sb="52" eb="54">
      <t>ヘイセイ</t>
    </rPh>
    <rPh sb="56" eb="57">
      <t>ネン</t>
    </rPh>
    <rPh sb="57" eb="58">
      <t>ド</t>
    </rPh>
    <rPh sb="63" eb="66">
      <t>ドウテイド</t>
    </rPh>
    <rPh sb="67" eb="69">
      <t>スイジュン</t>
    </rPh>
    <rPh sb="70" eb="71">
      <t>タモ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</si>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</sst>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09032"/>
        <c:axId val="1875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118809032"/>
        <c:axId val="187541672"/>
      </c:lineChart>
      <c:dateAx>
        <c:axId val="118809032"/>
        <c:scaling>
          <c:orientation val="minMax"/>
        </c:scaling>
        <c:delete val="1"/>
        <c:axPos val="b"/>
        <c:numFmt formatCode="ge" sourceLinked="1"/>
        <c:majorTickMark val="none"/>
        <c:minorTickMark val="none"/>
        <c:tickLblPos val="none"/>
        <c:crossAx val="187541672"/>
        <c:crosses val="autoZero"/>
        <c:auto val="1"/>
        <c:lblOffset val="100"/>
        <c:baseTimeUnit val="years"/>
      </c:dateAx>
      <c:valAx>
        <c:axId val="1875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0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19.14</c:v>
                </c:pt>
                <c:pt idx="1">
                  <c:v>18.41</c:v>
                </c:pt>
                <c:pt idx="2">
                  <c:v>23.09</c:v>
                </c:pt>
                <c:pt idx="3">
                  <c:v>23.09</c:v>
                </c:pt>
                <c:pt idx="4">
                  <c:v>25</c:v>
                </c:pt>
              </c:numCache>
            </c:numRef>
          </c:val>
        </c:ser>
        <c:dLbls>
          <c:showLegendKey val="0"/>
          <c:showVal val="0"/>
          <c:showCatName val="0"/>
          <c:showSerName val="0"/>
          <c:showPercent val="0"/>
          <c:showBubbleSize val="0"/>
        </c:dLbls>
        <c:gapWidth val="150"/>
        <c:axId val="189145296"/>
        <c:axId val="18914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189145296"/>
        <c:axId val="189145688"/>
      </c:lineChart>
      <c:dateAx>
        <c:axId val="189145296"/>
        <c:scaling>
          <c:orientation val="minMax"/>
        </c:scaling>
        <c:delete val="1"/>
        <c:axPos val="b"/>
        <c:numFmt formatCode="ge" sourceLinked="1"/>
        <c:majorTickMark val="none"/>
        <c:minorTickMark val="none"/>
        <c:tickLblPos val="none"/>
        <c:crossAx val="189145688"/>
        <c:crosses val="autoZero"/>
        <c:auto val="1"/>
        <c:lblOffset val="100"/>
        <c:baseTimeUnit val="years"/>
      </c:dateAx>
      <c:valAx>
        <c:axId val="1891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88.08</c:v>
                </c:pt>
                <c:pt idx="1">
                  <c:v>87.96</c:v>
                </c:pt>
                <c:pt idx="2">
                  <c:v>88.19</c:v>
                </c:pt>
                <c:pt idx="3">
                  <c:v>88.38</c:v>
                </c:pt>
                <c:pt idx="4">
                  <c:v>87.48</c:v>
                </c:pt>
              </c:numCache>
            </c:numRef>
          </c:val>
        </c:ser>
        <c:dLbls>
          <c:showLegendKey val="0"/>
          <c:showVal val="0"/>
          <c:showCatName val="0"/>
          <c:showSerName val="0"/>
          <c:showPercent val="0"/>
          <c:showBubbleSize val="0"/>
        </c:dLbls>
        <c:gapWidth val="150"/>
        <c:axId val="189146864"/>
        <c:axId val="1891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189146864"/>
        <c:axId val="189147256"/>
      </c:lineChart>
      <c:dateAx>
        <c:axId val="189146864"/>
        <c:scaling>
          <c:orientation val="minMax"/>
        </c:scaling>
        <c:delete val="1"/>
        <c:axPos val="b"/>
        <c:numFmt formatCode="ge" sourceLinked="1"/>
        <c:majorTickMark val="none"/>
        <c:minorTickMark val="none"/>
        <c:tickLblPos val="none"/>
        <c:crossAx val="189147256"/>
        <c:crosses val="autoZero"/>
        <c:auto val="1"/>
        <c:lblOffset val="100"/>
        <c:baseTimeUnit val="years"/>
      </c:dateAx>
      <c:valAx>
        <c:axId val="18914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71.52</c:v>
                </c:pt>
                <c:pt idx="1">
                  <c:v>70.89</c:v>
                </c:pt>
                <c:pt idx="2">
                  <c:v>66.790000000000006</c:v>
                </c:pt>
                <c:pt idx="3">
                  <c:v>73.849999999999994</c:v>
                </c:pt>
                <c:pt idx="4">
                  <c:v>73.52</c:v>
                </c:pt>
              </c:numCache>
            </c:numRef>
          </c:val>
        </c:ser>
        <c:dLbls>
          <c:showLegendKey val="0"/>
          <c:showVal val="0"/>
          <c:showCatName val="0"/>
          <c:showSerName val="0"/>
          <c:showPercent val="0"/>
          <c:showBubbleSize val="0"/>
        </c:dLbls>
        <c:gapWidth val="150"/>
        <c:axId val="188320608"/>
        <c:axId val="18832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20608"/>
        <c:axId val="188321000"/>
      </c:lineChart>
      <c:dateAx>
        <c:axId val="188320608"/>
        <c:scaling>
          <c:orientation val="minMax"/>
        </c:scaling>
        <c:delete val="1"/>
        <c:axPos val="b"/>
        <c:numFmt formatCode="ge" sourceLinked="1"/>
        <c:majorTickMark val="none"/>
        <c:minorTickMark val="none"/>
        <c:tickLblPos val="none"/>
        <c:crossAx val="188321000"/>
        <c:crosses val="autoZero"/>
        <c:auto val="1"/>
        <c:lblOffset val="100"/>
        <c:baseTimeUnit val="years"/>
      </c:dateAx>
      <c:valAx>
        <c:axId val="1883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322176"/>
        <c:axId val="18832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22176"/>
        <c:axId val="188322568"/>
      </c:lineChart>
      <c:dateAx>
        <c:axId val="188322176"/>
        <c:scaling>
          <c:orientation val="minMax"/>
        </c:scaling>
        <c:delete val="1"/>
        <c:axPos val="b"/>
        <c:numFmt formatCode="ge" sourceLinked="1"/>
        <c:majorTickMark val="none"/>
        <c:minorTickMark val="none"/>
        <c:tickLblPos val="none"/>
        <c:crossAx val="188322568"/>
        <c:crosses val="autoZero"/>
        <c:auto val="1"/>
        <c:lblOffset val="100"/>
        <c:baseTimeUnit val="years"/>
      </c:dateAx>
      <c:valAx>
        <c:axId val="1883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3680"/>
        <c:axId val="25153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3680"/>
        <c:axId val="251534072"/>
      </c:lineChart>
      <c:dateAx>
        <c:axId val="251533680"/>
        <c:scaling>
          <c:orientation val="minMax"/>
        </c:scaling>
        <c:delete val="1"/>
        <c:axPos val="b"/>
        <c:numFmt formatCode="ge" sourceLinked="1"/>
        <c:majorTickMark val="none"/>
        <c:minorTickMark val="none"/>
        <c:tickLblPos val="none"/>
        <c:crossAx val="251534072"/>
        <c:crosses val="autoZero"/>
        <c:auto val="1"/>
        <c:lblOffset val="100"/>
        <c:baseTimeUnit val="years"/>
      </c:dateAx>
      <c:valAx>
        <c:axId val="2515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5640"/>
        <c:axId val="2515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5640"/>
        <c:axId val="251536032"/>
      </c:lineChart>
      <c:dateAx>
        <c:axId val="251535640"/>
        <c:scaling>
          <c:orientation val="minMax"/>
        </c:scaling>
        <c:delete val="1"/>
        <c:axPos val="b"/>
        <c:numFmt formatCode="ge" sourceLinked="1"/>
        <c:majorTickMark val="none"/>
        <c:minorTickMark val="none"/>
        <c:tickLblPos val="none"/>
        <c:crossAx val="251536032"/>
        <c:crosses val="autoZero"/>
        <c:auto val="1"/>
        <c:lblOffset val="100"/>
        <c:baseTimeUnit val="years"/>
      </c:dateAx>
      <c:valAx>
        <c:axId val="2515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5248"/>
        <c:axId val="25153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5248"/>
        <c:axId val="251533288"/>
      </c:lineChart>
      <c:dateAx>
        <c:axId val="251535248"/>
        <c:scaling>
          <c:orientation val="minMax"/>
        </c:scaling>
        <c:delete val="1"/>
        <c:axPos val="b"/>
        <c:numFmt formatCode="ge" sourceLinked="1"/>
        <c:majorTickMark val="none"/>
        <c:minorTickMark val="none"/>
        <c:tickLblPos val="none"/>
        <c:crossAx val="251533288"/>
        <c:crosses val="autoZero"/>
        <c:auto val="1"/>
        <c:lblOffset val="100"/>
        <c:baseTimeUnit val="years"/>
      </c:dateAx>
      <c:valAx>
        <c:axId val="25153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374.36</c:v>
                </c:pt>
                <c:pt idx="1">
                  <c:v>305.72000000000003</c:v>
                </c:pt>
                <c:pt idx="2">
                  <c:v>340.13</c:v>
                </c:pt>
                <c:pt idx="3" formatCode="#,##0.00;&quot;△&quot;#,##0.00">
                  <c:v>0</c:v>
                </c:pt>
                <c:pt idx="4" formatCode="#,##0.00;&quot;△&quot;#,##0.00">
                  <c:v>0</c:v>
                </c:pt>
              </c:numCache>
            </c:numRef>
          </c:val>
        </c:ser>
        <c:dLbls>
          <c:showLegendKey val="0"/>
          <c:showVal val="0"/>
          <c:showCatName val="0"/>
          <c:showSerName val="0"/>
          <c:showPercent val="0"/>
          <c:showBubbleSize val="0"/>
        </c:dLbls>
        <c:gapWidth val="150"/>
        <c:axId val="251614760"/>
        <c:axId val="25161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251614760"/>
        <c:axId val="251615152"/>
      </c:lineChart>
      <c:dateAx>
        <c:axId val="251614760"/>
        <c:scaling>
          <c:orientation val="minMax"/>
        </c:scaling>
        <c:delete val="1"/>
        <c:axPos val="b"/>
        <c:numFmt formatCode="ge" sourceLinked="1"/>
        <c:majorTickMark val="none"/>
        <c:minorTickMark val="none"/>
        <c:tickLblPos val="none"/>
        <c:crossAx val="251615152"/>
        <c:crosses val="autoZero"/>
        <c:auto val="1"/>
        <c:lblOffset val="100"/>
        <c:baseTimeUnit val="years"/>
      </c:dateAx>
      <c:valAx>
        <c:axId val="2516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64.62</c:v>
                </c:pt>
                <c:pt idx="1">
                  <c:v>63.03</c:v>
                </c:pt>
                <c:pt idx="2">
                  <c:v>59.07</c:v>
                </c:pt>
                <c:pt idx="3">
                  <c:v>62.25</c:v>
                </c:pt>
                <c:pt idx="4">
                  <c:v>64.61</c:v>
                </c:pt>
              </c:numCache>
            </c:numRef>
          </c:val>
        </c:ser>
        <c:dLbls>
          <c:showLegendKey val="0"/>
          <c:showVal val="0"/>
          <c:showCatName val="0"/>
          <c:showSerName val="0"/>
          <c:showPercent val="0"/>
          <c:showBubbleSize val="0"/>
        </c:dLbls>
        <c:gapWidth val="150"/>
        <c:axId val="251616328"/>
        <c:axId val="25161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251616328"/>
        <c:axId val="251616720"/>
      </c:lineChart>
      <c:dateAx>
        <c:axId val="251616328"/>
        <c:scaling>
          <c:orientation val="minMax"/>
        </c:scaling>
        <c:delete val="1"/>
        <c:axPos val="b"/>
        <c:numFmt formatCode="ge" sourceLinked="1"/>
        <c:majorTickMark val="none"/>
        <c:minorTickMark val="none"/>
        <c:tickLblPos val="none"/>
        <c:crossAx val="251616720"/>
        <c:crosses val="autoZero"/>
        <c:auto val="1"/>
        <c:lblOffset val="100"/>
        <c:baseTimeUnit val="years"/>
      </c:dateAx>
      <c:valAx>
        <c:axId val="2516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180.05</c:v>
                </c:pt>
                <c:pt idx="1">
                  <c:v>182.78</c:v>
                </c:pt>
                <c:pt idx="2">
                  <c:v>198.29</c:v>
                </c:pt>
                <c:pt idx="3">
                  <c:v>190.13</c:v>
                </c:pt>
                <c:pt idx="4">
                  <c:v>183.19</c:v>
                </c:pt>
              </c:numCache>
            </c:numRef>
          </c:val>
        </c:ser>
        <c:dLbls>
          <c:showLegendKey val="0"/>
          <c:showVal val="0"/>
          <c:showCatName val="0"/>
          <c:showSerName val="0"/>
          <c:showPercent val="0"/>
          <c:showBubbleSize val="0"/>
        </c:dLbls>
        <c:gapWidth val="150"/>
        <c:axId val="188324136"/>
        <c:axId val="1883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188324136"/>
        <c:axId val="188323744"/>
      </c:lineChart>
      <c:dateAx>
        <c:axId val="188324136"/>
        <c:scaling>
          <c:orientation val="minMax"/>
        </c:scaling>
        <c:delete val="1"/>
        <c:axPos val="b"/>
        <c:numFmt formatCode="ge" sourceLinked="1"/>
        <c:majorTickMark val="none"/>
        <c:minorTickMark val="none"/>
        <c:tickLblPos val="none"/>
        <c:crossAx val="188323744"/>
        <c:crosses val="autoZero"/>
        <c:auto val="1"/>
        <c:lblOffset val="100"/>
        <c:baseTimeUnit val="years"/>
      </c:dateAx>
      <c:valAx>
        <c:axId val="1883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Normal="100" workbookViewId="0">
      <selection activeCell="B6" sqref="B6:AC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太地町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124</v>
      </c>
      <c r="AE8" s="49"/>
      <c r="AF8" s="49"/>
      <c r="AG8" s="49"/>
      <c r="AH8" s="49"/>
      <c r="AI8" s="49"/>
      <c r="AJ8" s="49"/>
      <c r="AK8" s="4"/>
      <c r="AL8" s="50">
        <f>データ!S6</f>
        <v>3266</v>
      </c>
      <c r="AM8" s="50"/>
      <c r="AN8" s="50"/>
      <c r="AO8" s="50"/>
      <c r="AP8" s="50"/>
      <c r="AQ8" s="50"/>
      <c r="AR8" s="50"/>
      <c r="AS8" s="50"/>
      <c r="AT8" s="45">
        <f>データ!T6</f>
        <v>5.81</v>
      </c>
      <c r="AU8" s="45"/>
      <c r="AV8" s="45"/>
      <c r="AW8" s="45"/>
      <c r="AX8" s="45"/>
      <c r="AY8" s="45"/>
      <c r="AZ8" s="45"/>
      <c r="BA8" s="45"/>
      <c r="BB8" s="45">
        <f>データ!U6</f>
        <v>562.13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55.69</v>
      </c>
      <c r="Q10" s="45"/>
      <c r="R10" s="45"/>
      <c r="S10" s="45"/>
      <c r="T10" s="45"/>
      <c r="U10" s="45"/>
      <c r="V10" s="45"/>
      <c r="W10" s="45">
        <f>データ!Q6</f>
        <v>100</v>
      </c>
      <c r="X10" s="45"/>
      <c r="Y10" s="45"/>
      <c r="Z10" s="45"/>
      <c r="AA10" s="45"/>
      <c r="AB10" s="45"/>
      <c r="AC10" s="45"/>
      <c r="AD10" s="50">
        <f>データ!R6</f>
        <v>2376</v>
      </c>
      <c r="AE10" s="50"/>
      <c r="AF10" s="50"/>
      <c r="AG10" s="50"/>
      <c r="AH10" s="50"/>
      <c r="AI10" s="50"/>
      <c r="AJ10" s="50"/>
      <c r="AK10" s="2"/>
      <c r="AL10" s="50">
        <f>データ!V6</f>
        <v>1805</v>
      </c>
      <c r="AM10" s="50"/>
      <c r="AN10" s="50"/>
      <c r="AO10" s="50"/>
      <c r="AP10" s="50"/>
      <c r="AQ10" s="50"/>
      <c r="AR10" s="50"/>
      <c r="AS10" s="50"/>
      <c r="AT10" s="45">
        <f>データ!W6</f>
        <v>0.46</v>
      </c>
      <c r="AU10" s="45"/>
      <c r="AV10" s="45"/>
      <c r="AW10" s="45"/>
      <c r="AX10" s="45"/>
      <c r="AY10" s="45"/>
      <c r="AZ10" s="45"/>
      <c r="BA10" s="45"/>
      <c r="BB10" s="45">
        <f>データ!X6</f>
        <v>3923.91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55.69</v>
      </c>
      <c r="Q6" s="34">
        <f t="shared" si="3"/>
        <v>100</v>
      </c>
      <c r="R6" s="34">
        <f t="shared" si="3"/>
        <v>2376</v>
      </c>
      <c r="S6" s="34">
        <f t="shared" si="3"/>
        <v>3266</v>
      </c>
      <c r="T6" s="34">
        <f t="shared" si="3"/>
        <v>5.81</v>
      </c>
      <c r="U6" s="34">
        <f t="shared" si="3"/>
        <v>562.13</v>
      </c>
      <c r="V6" s="34">
        <f t="shared" si="3"/>
        <v>1805</v>
      </c>
      <c r="W6" s="34">
        <f t="shared" si="3"/>
        <v>0.46</v>
      </c>
      <c r="X6" s="34">
        <f t="shared" si="3"/>
        <v>3923.91</v>
      </c>
      <c r="Y6" s="35">
        <f>IF(Y7="",NA(),Y7)</f>
        <v>71.52</v>
      </c>
      <c r="Z6" s="35">
        <f t="shared" ref="Z6:AH6" si="4">IF(Z7="",NA(),Z7)</f>
        <v>70.89</v>
      </c>
      <c r="AA6" s="35">
        <f t="shared" si="4"/>
        <v>66.790000000000006</v>
      </c>
      <c r="AB6" s="35">
        <f t="shared" si="4"/>
        <v>73.849999999999994</v>
      </c>
      <c r="AC6" s="35">
        <f t="shared" si="4"/>
        <v>73.52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374.36</v>
      </c>
      <c r="BG6" s="35">
        <f t="shared" ref="BG6:BO6" si="7">IF(BG7="",NA(),BG7)</f>
        <v>305.72000000000003</v>
      </c>
      <c r="BH6" s="35">
        <f t="shared" si="7"/>
        <v>340.13</v>
      </c>
      <c r="BI6" s="34">
        <f t="shared" si="7"/>
        <v>0</v>
      </c>
      <c r="BJ6" s="34">
        <f t="shared" si="7"/>
        <v>0</v>
      </c>
      <c r="BK6" s="35">
        <f t="shared" si="7"/>
        <v>759.86</v>
      </c>
      <c r="BL6" s="35">
        <f t="shared" si="7"/>
        <v>739.53</v>
      </c>
      <c r="BM6" s="35">
        <f t="shared" si="7"/>
        <v>721.06</v>
      </c>
      <c r="BN6" s="35">
        <f t="shared" si="7"/>
        <v>862.87</v>
      </c>
      <c r="BO6" s="35">
        <f t="shared" si="7"/>
        <v>716.96</v>
      </c>
      <c r="BP6" s="34" t="str">
        <f>IF(BP7="","",IF(BP7="-","【-】","【"&amp;SUBSTITUTE(TEXT(BP7,"#,##0.00"),"-","△")&amp;"】"))</f>
        <v>【728.30】</v>
      </c>
      <c r="BQ6" s="35">
        <f>IF(BQ7="",NA(),BQ7)</f>
        <v>64.62</v>
      </c>
      <c r="BR6" s="35">
        <f t="shared" ref="BR6:BZ6" si="8">IF(BR7="",NA(),BR7)</f>
        <v>63.03</v>
      </c>
      <c r="BS6" s="35">
        <f t="shared" si="8"/>
        <v>59.07</v>
      </c>
      <c r="BT6" s="35">
        <f t="shared" si="8"/>
        <v>62.25</v>
      </c>
      <c r="BU6" s="35">
        <f t="shared" si="8"/>
        <v>64.61</v>
      </c>
      <c r="BV6" s="35">
        <f t="shared" si="8"/>
        <v>85.6</v>
      </c>
      <c r="BW6" s="35">
        <f t="shared" si="8"/>
        <v>84.05</v>
      </c>
      <c r="BX6" s="35">
        <f t="shared" si="8"/>
        <v>84.86</v>
      </c>
      <c r="BY6" s="35">
        <f t="shared" si="8"/>
        <v>85.39</v>
      </c>
      <c r="BZ6" s="35">
        <f t="shared" si="8"/>
        <v>88.09</v>
      </c>
      <c r="CA6" s="34" t="str">
        <f>IF(CA7="","",IF(CA7="-","【-】","【"&amp;SUBSTITUTE(TEXT(CA7,"#,##0.00"),"-","△")&amp;"】"))</f>
        <v>【100.04】</v>
      </c>
      <c r="CB6" s="35">
        <f>IF(CB7="",NA(),CB7)</f>
        <v>180.05</v>
      </c>
      <c r="CC6" s="35">
        <f t="shared" ref="CC6:CK6" si="9">IF(CC7="",NA(),CC7)</f>
        <v>182.78</v>
      </c>
      <c r="CD6" s="35">
        <f t="shared" si="9"/>
        <v>198.29</v>
      </c>
      <c r="CE6" s="35">
        <f t="shared" si="9"/>
        <v>190.13</v>
      </c>
      <c r="CF6" s="35">
        <f t="shared" si="9"/>
        <v>183.19</v>
      </c>
      <c r="CG6" s="35">
        <f t="shared" si="9"/>
        <v>185.04</v>
      </c>
      <c r="CH6" s="35">
        <f t="shared" si="9"/>
        <v>190.12</v>
      </c>
      <c r="CI6" s="35">
        <f t="shared" si="9"/>
        <v>188.14</v>
      </c>
      <c r="CJ6" s="35">
        <f t="shared" si="9"/>
        <v>188.79</v>
      </c>
      <c r="CK6" s="35">
        <f t="shared" si="9"/>
        <v>181.8</v>
      </c>
      <c r="CL6" s="34" t="str">
        <f>IF(CL7="","",IF(CL7="-","【-】","【"&amp;SUBSTITUTE(TEXT(CL7,"#,##0.00"),"-","△")&amp;"】"))</f>
        <v>【137.82】</v>
      </c>
      <c r="CM6" s="35">
        <f>IF(CM7="",NA(),CM7)</f>
        <v>19.14</v>
      </c>
      <c r="CN6" s="35">
        <f t="shared" ref="CN6:CV6" si="10">IF(CN7="",NA(),CN7)</f>
        <v>18.41</v>
      </c>
      <c r="CO6" s="35">
        <f t="shared" si="10"/>
        <v>23.09</v>
      </c>
      <c r="CP6" s="35">
        <f t="shared" si="10"/>
        <v>23.09</v>
      </c>
      <c r="CQ6" s="35">
        <f t="shared" si="10"/>
        <v>25</v>
      </c>
      <c r="CR6" s="35">
        <f t="shared" si="10"/>
        <v>61.91</v>
      </c>
      <c r="CS6" s="35">
        <f t="shared" si="10"/>
        <v>63.6</v>
      </c>
      <c r="CT6" s="35">
        <f t="shared" si="10"/>
        <v>64.23</v>
      </c>
      <c r="CU6" s="35">
        <f t="shared" si="10"/>
        <v>59.4</v>
      </c>
      <c r="CV6" s="35">
        <f t="shared" si="10"/>
        <v>59.35</v>
      </c>
      <c r="CW6" s="34" t="str">
        <f>IF(CW7="","",IF(CW7="-","【-】","【"&amp;SUBSTITUTE(TEXT(CW7,"#,##0.00"),"-","△")&amp;"】"))</f>
        <v>【60.09】</v>
      </c>
      <c r="CX6" s="35">
        <f>IF(CX7="",NA(),CX7)</f>
        <v>88.08</v>
      </c>
      <c r="CY6" s="35">
        <f t="shared" ref="CY6:DG6" si="11">IF(CY7="",NA(),CY7)</f>
        <v>87.96</v>
      </c>
      <c r="CZ6" s="35">
        <f t="shared" si="11"/>
        <v>88.19</v>
      </c>
      <c r="DA6" s="35">
        <f t="shared" si="11"/>
        <v>88.38</v>
      </c>
      <c r="DB6" s="35">
        <f t="shared" si="11"/>
        <v>87.48</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304221</v>
      </c>
      <c r="D7" s="37">
        <v>47</v>
      </c>
      <c r="E7" s="37">
        <v>17</v>
      </c>
      <c r="F7" s="37">
        <v>1</v>
      </c>
      <c r="G7" s="37">
        <v>0</v>
      </c>
      <c r="H7" s="37" t="s">
        <v>109</v>
      </c>
      <c r="I7" s="37" t="s">
        <v>110</v>
      </c>
      <c r="J7" s="37" t="s">
        <v>111</v>
      </c>
      <c r="K7" s="37" t="s">
        <v>112</v>
      </c>
      <c r="L7" s="37" t="s">
        <v>113</v>
      </c>
      <c r="M7" s="37"/>
      <c r="N7" s="38" t="s">
        <v>114</v>
      </c>
      <c r="O7" s="38" t="s">
        <v>115</v>
      </c>
      <c r="P7" s="38">
        <v>55.69</v>
      </c>
      <c r="Q7" s="38">
        <v>100</v>
      </c>
      <c r="R7" s="38">
        <v>2376</v>
      </c>
      <c r="S7" s="38">
        <v>3266</v>
      </c>
      <c r="T7" s="38">
        <v>5.81</v>
      </c>
      <c r="U7" s="38">
        <v>562.13</v>
      </c>
      <c r="V7" s="38">
        <v>1805</v>
      </c>
      <c r="W7" s="38">
        <v>0.46</v>
      </c>
      <c r="X7" s="38">
        <v>3923.91</v>
      </c>
      <c r="Y7" s="38">
        <v>71.52</v>
      </c>
      <c r="Z7" s="38">
        <v>70.89</v>
      </c>
      <c r="AA7" s="38">
        <v>66.790000000000006</v>
      </c>
      <c r="AB7" s="38">
        <v>73.849999999999994</v>
      </c>
      <c r="AC7" s="38">
        <v>73.52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374.36</v>
      </c>
      <c r="BG7" s="38">
        <v>305.72000000000003</v>
      </c>
      <c r="BH7" s="38">
        <v>340.13</v>
      </c>
      <c r="BI7" s="38">
        <v>0</v>
      </c>
      <c r="BJ7" s="38">
        <v>0</v>
      </c>
      <c r="BK7" s="38">
        <v>759.86</v>
      </c>
      <c r="BL7" s="38">
        <v>739.53</v>
      </c>
      <c r="BM7" s="38">
        <v>721.06</v>
      </c>
      <c r="BN7" s="38">
        <v>862.87</v>
      </c>
      <c r="BO7" s="38">
        <v>716.96</v>
      </c>
      <c r="BP7" s="38">
        <v>728.3</v>
      </c>
      <c r="BQ7" s="38">
        <v>64.62</v>
      </c>
      <c r="BR7" s="38">
        <v>63.03</v>
      </c>
      <c r="BS7" s="38">
        <v>59.07</v>
      </c>
      <c r="BT7" s="38">
        <v>62.25</v>
      </c>
      <c r="BU7" s="38">
        <v>64.61</v>
      </c>
      <c r="BV7" s="38">
        <v>85.6</v>
      </c>
      <c r="BW7" s="38">
        <v>84.05</v>
      </c>
      <c r="BX7" s="38">
        <v>84.86</v>
      </c>
      <c r="BY7" s="38">
        <v>85.39</v>
      </c>
      <c r="BZ7" s="38">
        <v>88.09</v>
      </c>
      <c r="CA7" s="38">
        <v>100.04</v>
      </c>
      <c r="CB7" s="38">
        <v>180.05</v>
      </c>
      <c r="CC7" s="38">
        <v>182.78</v>
      </c>
      <c r="CD7" s="38">
        <v>198.29</v>
      </c>
      <c r="CE7" s="38">
        <v>190.13</v>
      </c>
      <c r="CF7" s="38">
        <v>183.19</v>
      </c>
      <c r="CG7" s="38">
        <v>185.04</v>
      </c>
      <c r="CH7" s="38">
        <v>190.12</v>
      </c>
      <c r="CI7" s="38">
        <v>188.14</v>
      </c>
      <c r="CJ7" s="38">
        <v>188.79</v>
      </c>
      <c r="CK7" s="38">
        <v>181.8</v>
      </c>
      <c r="CL7" s="38">
        <v>137.82</v>
      </c>
      <c r="CM7" s="38">
        <v>19.14</v>
      </c>
      <c r="CN7" s="38">
        <v>18.41</v>
      </c>
      <c r="CO7" s="38">
        <v>23.09</v>
      </c>
      <c r="CP7" s="38">
        <v>23.09</v>
      </c>
      <c r="CQ7" s="38">
        <v>25</v>
      </c>
      <c r="CR7" s="38">
        <v>61.91</v>
      </c>
      <c r="CS7" s="38">
        <v>63.6</v>
      </c>
      <c r="CT7" s="38">
        <v>64.23</v>
      </c>
      <c r="CU7" s="38">
        <v>59.4</v>
      </c>
      <c r="CV7" s="38">
        <v>59.35</v>
      </c>
      <c r="CW7" s="38">
        <v>60.09</v>
      </c>
      <c r="CX7" s="38">
        <v>88.08</v>
      </c>
      <c r="CY7" s="38">
        <v>87.96</v>
      </c>
      <c r="CZ7" s="38">
        <v>88.19</v>
      </c>
      <c r="DA7" s="38">
        <v>88.38</v>
      </c>
      <c r="DB7" s="38">
        <v>87.48</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総務課5</cp:lastModifiedBy>
  <cp:lastPrinted>2018-02-09T00:16:25Z</cp:lastPrinted>
  <dcterms:created xsi:type="dcterms:W3CDTF">2017-12-25T02:11:15Z</dcterms:created>
  <dcterms:modified xsi:type="dcterms:W3CDTF">2018-02-14T01:32:02Z</dcterms:modified>
  <cp:category/>
</cp:coreProperties>
</file>