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10.20.90.6\share\総務課\10　総務課　杉森\★財政\財政資料（随時更新する）\公表資料\経営比較分析表\R3\"/>
    </mc:Choice>
  </mc:AlternateContent>
  <xr:revisionPtr revIDLastSave="0" documentId="13_ncr:1_{15D7FB68-47AF-4C6F-80F3-7B155D7ED1CA}" xr6:coauthVersionLast="47" xr6:coauthVersionMax="47" xr10:uidLastSave="{00000000-0000-0000-0000-000000000000}"/>
  <workbookProtection workbookAlgorithmName="SHA-512" workbookHashValue="b2gdClphyOr64f12u+NfPhL06CbgoVrUXroPrAzJ8ic0lLgKqLp5XJjKRguD0nn+D1jUHf3TVJBq3TDh8Yy8Bw==" workbookSaltValue="SE3Waabuew9zI3XDE8uIGg==" workbookSpinCount="100000" lockStructure="1"/>
  <bookViews>
    <workbookView xWindow="-120" yWindow="-120" windowWidth="29040" windowHeight="1572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AL10" i="4" s="1"/>
  <c r="T6" i="5"/>
  <c r="BB8" i="4" s="1"/>
  <c r="S6" i="5"/>
  <c r="AT8" i="4" s="1"/>
  <c r="R6" i="5"/>
  <c r="AL8" i="4" s="1"/>
  <c r="Q6" i="5"/>
  <c r="W10" i="4" s="1"/>
  <c r="P6" i="5"/>
  <c r="P10" i="4" s="1"/>
  <c r="O6" i="5"/>
  <c r="N6" i="5"/>
  <c r="B10" i="4" s="1"/>
  <c r="M6" i="5"/>
  <c r="L6" i="5"/>
  <c r="K6" i="5"/>
  <c r="J6" i="5"/>
  <c r="I8" i="4" s="1"/>
  <c r="I6" i="5"/>
  <c r="B8" i="4" s="1"/>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F85" i="4"/>
  <c r="E85" i="4"/>
  <c r="AT10" i="4"/>
  <c r="I10" i="4"/>
  <c r="AD8" i="4"/>
  <c r="W8" i="4"/>
  <c r="P8" i="4"/>
</calcChain>
</file>

<file path=xl/sharedStrings.xml><?xml version="1.0" encoding="utf-8"?>
<sst xmlns="http://schemas.openxmlformats.org/spreadsheetml/2006/main" count="228" uniqueCount="113">
  <si>
    <t>経営比較分析表（令和3年度決算）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</si>
  <si>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</si>
  <si>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</si>
  <si>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</si>
  <si>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</si>
  <si>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</si>
  <si>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</si>
  <si>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</si>
  <si>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</si>
  <si>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</si>
  <si>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</si>
  <si>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</si>
  <si>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</si>
  <si>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</si>
  <si>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</si>
  <si>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</si>
  <si>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</si>
  <si>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</si>
  <si>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</si>
  <si>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</si>
  <si>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</si>
  <si>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</si>
  <si>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</si>
  <si>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</si>
  <si>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</si>
  <si>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</si>
  <si>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</si>
  <si>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</si>
  <si>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</si>
  <si>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</si>
  <si>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</si>
  <si>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</si>
  <si>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</si>
  <si>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</si>
  <si>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</si>
  <si>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</si>
  <si>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</si>
  <si>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</si>
  <si>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</si>
  <si>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</si>
  <si>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</si>
  <si>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</si>
  <si>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</si>
  <si>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</si>
  <si>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</si>
  <si>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</si>
  <si>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</si>
  <si>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</si>
  <si>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</si>
  <si>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</si>
  <si>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</si>
  <si>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</si>
  <si>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</si>
  <si>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</si>
  <si>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</si>
  <si>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</si>
  <si>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</si>
  <si>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</si>
  <si>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</si>
  <si>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</si>
  <si>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</si>
  <si>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</si>
  <si>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</si>
  <si>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</si>
  <si>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</si>
  <si>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</si>
  <si>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</si>
  <si>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</si>
  <si>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</si>
  <si>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</si>
  <si>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</si>
  <si>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</si>
  <si>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</si>
  <si>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</si>
  <si>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</si>
  <si>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</si>
  <si>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</si>
  <si>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</si>
  <si>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</si>
  <si>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</si>
  <si>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</si>
  <si>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</si>
  <si>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</si>
  <si>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</si>
  <si>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</si>
  <si>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</si>
  <si>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</si>
  <si>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</si>
  <si>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</si>
  <si>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</si>
  <si>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</si>
  <si>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</si>
  <si>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</si>
  <si>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和歌山県　太地町</t>
  </si>
  <si>
    <t>法適用</t>
  </si>
  <si>
    <t>水道事業</t>
  </si>
  <si>
    <t>簡易水道事業</t>
  </si>
  <si>
    <t>C3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</si>
  <si>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</si>
  <si>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</si>
  <si>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</si>
  <si>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</si>
  <si>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</si>
  <si>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</si>
  <si>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</si>
  <si>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</si>
  <si>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</si>
  <si>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</si>
  <si>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</si>
  <si>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</si>
  <si>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①類似団体平均値を若干ではあるが上回っており、良好といえる。
②累積欠損金は発生しておらず良好である。
③前年度と同等の数値であり良好である。
④類似団体平均値よりも低水準となっているが、水道施設の更新を計画しているため、増加していくと思われる。
⑤100%を超過しており、給水収益で給水費用を賄えている。
⑥類似団体平均値を下回っており、費用効率は良好である。
⑦類似団体平均値を上回っており、比較的良好である。
⑧低水準で推移しており、漏水調査等を行って修繕を行っているが、思うように改善されていない。
有収率が低水準で推移していることから、改善が必要であるが、他の項目については、良好である。</t>
    <rPh sb="1" eb="3">
      <t>ルイジ</t>
    </rPh>
    <rPh sb="3" eb="5">
      <t>ダンタイ</t>
    </rPh>
    <rPh sb="5" eb="8">
      <t>ヘイキンチ</t>
    </rPh>
    <rPh sb="9" eb="11">
      <t>ジャッカン</t>
    </rPh>
    <rPh sb="16" eb="18">
      <t>ウワマワ</t>
    </rPh>
    <rPh sb="23" eb="25">
      <t>リョウコウ</t>
    </rPh>
    <rPh sb="32" eb="34">
      <t>ルイセキ</t>
    </rPh>
    <rPh sb="34" eb="36">
      <t>ケッソン</t>
    </rPh>
    <rPh sb="36" eb="37">
      <t>キン</t>
    </rPh>
    <rPh sb="38" eb="40">
      <t>ハッセイ</t>
    </rPh>
    <rPh sb="45" eb="47">
      <t>リョウコウ</t>
    </rPh>
    <rPh sb="53" eb="56">
      <t>ゼンネンド</t>
    </rPh>
    <rPh sb="57" eb="59">
      <t>ドウトウ</t>
    </rPh>
    <rPh sb="60" eb="62">
      <t>スウチ</t>
    </rPh>
    <rPh sb="65" eb="67">
      <t>リョウコウ</t>
    </rPh>
    <rPh sb="73" eb="75">
      <t>ルイジ</t>
    </rPh>
    <rPh sb="75" eb="77">
      <t>ダンタイ</t>
    </rPh>
    <rPh sb="77" eb="79">
      <t>ヘイキン</t>
    </rPh>
    <rPh sb="79" eb="80">
      <t>チ</t>
    </rPh>
    <rPh sb="83" eb="86">
      <t>テイスイジュン</t>
    </rPh>
    <rPh sb="94" eb="96">
      <t>スイドウ</t>
    </rPh>
    <rPh sb="96" eb="98">
      <t>シセツ</t>
    </rPh>
    <rPh sb="99" eb="101">
      <t>コウシン</t>
    </rPh>
    <rPh sb="102" eb="104">
      <t>ケイカク</t>
    </rPh>
    <rPh sb="111" eb="113">
      <t>ゾウカ</t>
    </rPh>
    <rPh sb="118" eb="119">
      <t>オモ</t>
    </rPh>
    <rPh sb="130" eb="132">
      <t>チョウカ</t>
    </rPh>
    <rPh sb="137" eb="139">
      <t>キュウスイ</t>
    </rPh>
    <rPh sb="139" eb="141">
      <t>シュウエキ</t>
    </rPh>
    <rPh sb="142" eb="144">
      <t>キュウスイ</t>
    </rPh>
    <rPh sb="144" eb="146">
      <t>ヒヨウ</t>
    </rPh>
    <rPh sb="147" eb="148">
      <t>マカナ</t>
    </rPh>
    <rPh sb="155" eb="157">
      <t>ルイジ</t>
    </rPh>
    <rPh sb="157" eb="159">
      <t>ダンタイ</t>
    </rPh>
    <rPh sb="159" eb="162">
      <t>ヘイキンチ</t>
    </rPh>
    <rPh sb="163" eb="165">
      <t>シタマワ</t>
    </rPh>
    <rPh sb="170" eb="172">
      <t>ヒヨウ</t>
    </rPh>
    <rPh sb="172" eb="174">
      <t>コウリツ</t>
    </rPh>
    <rPh sb="175" eb="177">
      <t>リョウコウ</t>
    </rPh>
    <rPh sb="183" eb="185">
      <t>ルイジ</t>
    </rPh>
    <rPh sb="185" eb="187">
      <t>ダンタイ</t>
    </rPh>
    <rPh sb="187" eb="190">
      <t>ヘイキンチ</t>
    </rPh>
    <rPh sb="191" eb="193">
      <t>ウワマワ</t>
    </rPh>
    <rPh sb="198" eb="201">
      <t>ヒカクテキ</t>
    </rPh>
    <rPh sb="201" eb="203">
      <t>リョウコウ</t>
    </rPh>
    <rPh sb="209" eb="212">
      <t>テイスイジュン</t>
    </rPh>
    <rPh sb="213" eb="215">
      <t>スイイ</t>
    </rPh>
    <rPh sb="220" eb="222">
      <t>ロウスイ</t>
    </rPh>
    <rPh sb="222" eb="224">
      <t>チョウサ</t>
    </rPh>
    <rPh sb="224" eb="225">
      <t>ナド</t>
    </rPh>
    <rPh sb="226" eb="227">
      <t>オコナ</t>
    </rPh>
    <rPh sb="229" eb="231">
      <t>シュウゼン</t>
    </rPh>
    <rPh sb="232" eb="233">
      <t>オコナ</t>
    </rPh>
    <rPh sb="239" eb="240">
      <t>オモ</t>
    </rPh>
    <rPh sb="244" eb="246">
      <t>カイゼン</t>
    </rPh>
    <rPh sb="254" eb="257">
      <t>ユウシュウリツ</t>
    </rPh>
    <rPh sb="258" eb="261">
      <t>テイスイジュン</t>
    </rPh>
    <rPh sb="262" eb="264">
      <t>スイイ</t>
    </rPh>
    <rPh sb="273" eb="275">
      <t>カイゼン</t>
    </rPh>
    <rPh sb="276" eb="278">
      <t>ヒツヨウ</t>
    </rPh>
    <rPh sb="283" eb="284">
      <t>タ</t>
    </rPh>
    <rPh sb="285" eb="287">
      <t>コウモク</t>
    </rPh>
    <rPh sb="293" eb="295">
      <t>リョウコウ</t>
    </rPh>
    <phoneticPr fontId="4"/>
  </si>
  <si>
    <t>①過去において、水道施設の更新事業を継続して実施しており、類似団体平均値よりも低水準となっているが、今後上昇していくと見込んでいる。
②低水準を維持しているが、今後は上昇していくと見込んでいる。
③令和3年度においても配水管布設替を行ったが、前年度より規模が小さかったため減少している。
①と②の指標について、今後は増加傾向になると見込んでいるため、管路更新も含め、水道施設の更新事業を計画的に実施していく必要がある。</t>
    <rPh sb="1" eb="3">
      <t>カコ</t>
    </rPh>
    <rPh sb="8" eb="10">
      <t>スイドウ</t>
    </rPh>
    <rPh sb="10" eb="12">
      <t>シセツ</t>
    </rPh>
    <rPh sb="13" eb="15">
      <t>コウシン</t>
    </rPh>
    <rPh sb="15" eb="17">
      <t>ジギョウ</t>
    </rPh>
    <rPh sb="18" eb="20">
      <t>ケイゾク</t>
    </rPh>
    <rPh sb="22" eb="24">
      <t>ジッシ</t>
    </rPh>
    <rPh sb="29" eb="31">
      <t>ルイジ</t>
    </rPh>
    <rPh sb="31" eb="33">
      <t>ダンタイ</t>
    </rPh>
    <rPh sb="33" eb="36">
      <t>ヘイキンチ</t>
    </rPh>
    <rPh sb="39" eb="42">
      <t>テイスイジュン</t>
    </rPh>
    <rPh sb="50" eb="52">
      <t>コンゴ</t>
    </rPh>
    <rPh sb="52" eb="54">
      <t>ジョウショウ</t>
    </rPh>
    <rPh sb="59" eb="61">
      <t>ミコ</t>
    </rPh>
    <rPh sb="68" eb="71">
      <t>テイスイジュン</t>
    </rPh>
    <rPh sb="72" eb="74">
      <t>イジ</t>
    </rPh>
    <rPh sb="80" eb="82">
      <t>コンゴ</t>
    </rPh>
    <rPh sb="83" eb="85">
      <t>ジョウショウ</t>
    </rPh>
    <rPh sb="90" eb="92">
      <t>ミコ</t>
    </rPh>
    <rPh sb="99" eb="101">
      <t>レイワ</t>
    </rPh>
    <rPh sb="102" eb="103">
      <t>ネン</t>
    </rPh>
    <rPh sb="103" eb="104">
      <t>ド</t>
    </rPh>
    <rPh sb="109" eb="112">
      <t>ハイスイカン</t>
    </rPh>
    <rPh sb="112" eb="114">
      <t>フセツ</t>
    </rPh>
    <rPh sb="114" eb="115">
      <t>ガ</t>
    </rPh>
    <rPh sb="116" eb="117">
      <t>オコナ</t>
    </rPh>
    <rPh sb="121" eb="124">
      <t>ゼンネンド</t>
    </rPh>
    <rPh sb="126" eb="128">
      <t>キボ</t>
    </rPh>
    <rPh sb="129" eb="130">
      <t>チイ</t>
    </rPh>
    <rPh sb="136" eb="138">
      <t>ゲンショウ</t>
    </rPh>
    <rPh sb="148" eb="150">
      <t>シヒョウ</t>
    </rPh>
    <rPh sb="155" eb="157">
      <t>コンゴ</t>
    </rPh>
    <rPh sb="158" eb="160">
      <t>ゾウカ</t>
    </rPh>
    <rPh sb="160" eb="162">
      <t>ケイコウ</t>
    </rPh>
    <rPh sb="166" eb="168">
      <t>ミコ</t>
    </rPh>
    <rPh sb="175" eb="177">
      <t>カンロ</t>
    </rPh>
    <rPh sb="177" eb="179">
      <t>コウシン</t>
    </rPh>
    <rPh sb="180" eb="181">
      <t>フク</t>
    </rPh>
    <rPh sb="183" eb="185">
      <t>スイドウ</t>
    </rPh>
    <rPh sb="185" eb="187">
      <t>シセツ</t>
    </rPh>
    <rPh sb="188" eb="190">
      <t>コウシン</t>
    </rPh>
    <rPh sb="190" eb="192">
      <t>ジギョウ</t>
    </rPh>
    <rPh sb="193" eb="196">
      <t>ケイカクテキ</t>
    </rPh>
    <rPh sb="197" eb="199">
      <t>ジッシ</t>
    </rPh>
    <rPh sb="203" eb="205">
      <t>ヒツヨウ</t>
    </rPh>
    <phoneticPr fontId="4"/>
  </si>
  <si>
    <t>事業については、比較的健全な経営を維持しているが、施設の老朽化が進んでいることから経営の更なる効率化に努めるとともに、水道施設更新を含めた設備投資を計画的に実施していく必要がある。</t>
    <rPh sb="0" eb="2">
      <t>ジギョウ</t>
    </rPh>
    <rPh sb="8" eb="11">
      <t>ヒカクテキ</t>
    </rPh>
    <rPh sb="11" eb="13">
      <t>ケンゼン</t>
    </rPh>
    <rPh sb="14" eb="16">
      <t>ケイエイ</t>
    </rPh>
    <rPh sb="17" eb="19">
      <t>イジ</t>
    </rPh>
    <rPh sb="25" eb="27">
      <t>シセツ</t>
    </rPh>
    <rPh sb="28" eb="31">
      <t>ロウキュウカ</t>
    </rPh>
    <rPh sb="32" eb="33">
      <t>スス</t>
    </rPh>
    <rPh sb="41" eb="43">
      <t>ケイエイ</t>
    </rPh>
    <rPh sb="44" eb="45">
      <t>サラ</t>
    </rPh>
    <rPh sb="47" eb="50">
      <t>コウリツカ</t>
    </rPh>
    <rPh sb="51" eb="52">
      <t>ツト</t>
    </rPh>
    <rPh sb="59" eb="61">
      <t>スイドウ</t>
    </rPh>
    <rPh sb="61" eb="63">
      <t>シセツ</t>
    </rPh>
    <rPh sb="63" eb="65">
      <t>コウシン</t>
    </rPh>
    <rPh sb="66" eb="67">
      <t>フク</t>
    </rPh>
    <rPh sb="69" eb="71">
      <t>セツビ</t>
    </rPh>
    <rPh sb="71" eb="73">
      <t>トウシ</t>
    </rPh>
    <rPh sb="74" eb="77">
      <t>ケイカクテキ</t>
    </rPh>
    <rPh sb="78" eb="80">
      <t>ジッシ</t>
    </rPh>
    <rPh sb="84" eb="86">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</si>
</sst>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0</c:v>
                </c:pt>
                <c:pt idx="1">
                  <c:v>0</c:v>
                </c:pt>
                <c:pt idx="2">
                  <c:v>0</c:v>
                </c:pt>
                <c:pt idx="3" formatCode="#,##0.00;&quot;△&quot;#,##0.00;&quot;-&quot;">
                  <c:v>1.32</c:v>
                </c:pt>
                <c:pt idx="4" formatCode="#,##0.00;&quot;△&quot;#,##0.00;&quot;-&quot;">
                  <c:v>0.3</c:v>
                </c:pt>
              </c:numCache>
            </c:numRef>
          </c:val>
          <c:extLst>
            <c:ext xmlns:c16="http://schemas.microsoft.com/office/drawing/2014/chart" uri="{C3380CC4-5D6E-409C-BE32-E72D297353CC}">
              <c16:uniqueId val="{00000000-8992-4FE2-BCCF-DEBE2BC76926}"/>
            </c:ext>
          </c:extLst>
        </c:ser>
        <c:dLbls>
          <c:showLegendKey val="0"/>
          <c:showVal val="0"/>
          <c:showCatName val="0"/>
          <c:showSerName val="0"/>
          <c:showPercent val="0"/>
          <c:showBubbleSize val="0"/>
        </c:dLbls>
        <c:gapWidth val="150"/>
        <c:axId val="277871872"/>
        <c:axId val="2778695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0.52</c:v>
                </c:pt>
                <c:pt idx="1">
                  <c:v>0.46</c:v>
                </c:pt>
                <c:pt idx="2">
                  <c:v>0.43</c:v>
                </c:pt>
                <c:pt idx="3">
                  <c:v>1.1499999999999999</c:v>
                </c:pt>
                <c:pt idx="4">
                  <c:v>0.28999999999999998</c:v>
                </c:pt>
              </c:numCache>
            </c:numRef>
          </c:val>
          <c:smooth val="0"/>
          <c:extLst>
            <c:ext xmlns:c16="http://schemas.microsoft.com/office/drawing/2014/chart" uri="{C3380CC4-5D6E-409C-BE32-E72D297353CC}">
              <c16:uniqueId val="{00000001-8992-4FE2-BCCF-DEBE2BC76926}"/>
            </c:ext>
          </c:extLst>
        </c:ser>
        <c:dLbls>
          <c:showLegendKey val="0"/>
          <c:showVal val="0"/>
          <c:showCatName val="0"/>
          <c:showSerName val="0"/>
          <c:showPercent val="0"/>
          <c:showBubbleSize val="0"/>
        </c:dLbls>
        <c:marker val="1"/>
        <c:smooth val="0"/>
        <c:axId val="277871872"/>
        <c:axId val="277869520"/>
      </c:lineChart>
      <c:dateAx>
        <c:axId val="277871872"/>
        <c:scaling>
          <c:orientation val="minMax"/>
        </c:scaling>
        <c:delete val="1"/>
        <c:axPos val="b"/>
        <c:numFmt formatCode="&quot;H&quot;yy" sourceLinked="1"/>
        <c:majorTickMark val="none"/>
        <c:minorTickMark val="none"/>
        <c:tickLblPos val="none"/>
        <c:crossAx val="277869520"/>
        <c:crosses val="autoZero"/>
        <c:auto val="1"/>
        <c:lblOffset val="100"/>
        <c:baseTimeUnit val="years"/>
      </c:dateAx>
      <c:valAx>
        <c:axId val="277869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7871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67.099999999999994</c:v>
                </c:pt>
                <c:pt idx="1">
                  <c:v>64.17</c:v>
                </c:pt>
                <c:pt idx="2">
                  <c:v>61.51</c:v>
                </c:pt>
                <c:pt idx="3">
                  <c:v>54.76</c:v>
                </c:pt>
                <c:pt idx="4">
                  <c:v>59.52</c:v>
                </c:pt>
              </c:numCache>
            </c:numRef>
          </c:val>
          <c:extLst>
            <c:ext xmlns:c16="http://schemas.microsoft.com/office/drawing/2014/chart" uri="{C3380CC4-5D6E-409C-BE32-E72D297353CC}">
              <c16:uniqueId val="{00000000-A632-455F-AA5F-D46436104756}"/>
            </c:ext>
          </c:extLst>
        </c:ser>
        <c:dLbls>
          <c:showLegendKey val="0"/>
          <c:showVal val="0"/>
          <c:showCatName val="0"/>
          <c:showSerName val="0"/>
          <c:showPercent val="0"/>
          <c:showBubbleSize val="0"/>
        </c:dLbls>
        <c:gapWidth val="150"/>
        <c:axId val="280645376"/>
        <c:axId val="280646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47.18</c:v>
                </c:pt>
                <c:pt idx="1">
                  <c:v>45.73</c:v>
                </c:pt>
                <c:pt idx="2">
                  <c:v>49.01</c:v>
                </c:pt>
                <c:pt idx="3">
                  <c:v>48.86</c:v>
                </c:pt>
                <c:pt idx="4">
                  <c:v>49</c:v>
                </c:pt>
              </c:numCache>
            </c:numRef>
          </c:val>
          <c:smooth val="0"/>
          <c:extLst>
            <c:ext xmlns:c16="http://schemas.microsoft.com/office/drawing/2014/chart" uri="{C3380CC4-5D6E-409C-BE32-E72D297353CC}">
              <c16:uniqueId val="{00000001-A632-455F-AA5F-D46436104756}"/>
            </c:ext>
          </c:extLst>
        </c:ser>
        <c:dLbls>
          <c:showLegendKey val="0"/>
          <c:showVal val="0"/>
          <c:showCatName val="0"/>
          <c:showSerName val="0"/>
          <c:showPercent val="0"/>
          <c:showBubbleSize val="0"/>
        </c:dLbls>
        <c:marker val="1"/>
        <c:smooth val="0"/>
        <c:axId val="280645376"/>
        <c:axId val="280646160"/>
      </c:lineChart>
      <c:dateAx>
        <c:axId val="280645376"/>
        <c:scaling>
          <c:orientation val="minMax"/>
        </c:scaling>
        <c:delete val="1"/>
        <c:axPos val="b"/>
        <c:numFmt formatCode="&quot;H&quot;yy" sourceLinked="1"/>
        <c:majorTickMark val="none"/>
        <c:minorTickMark val="none"/>
        <c:tickLblPos val="none"/>
        <c:crossAx val="280646160"/>
        <c:crosses val="autoZero"/>
        <c:auto val="1"/>
        <c:lblOffset val="100"/>
        <c:baseTimeUnit val="years"/>
      </c:dateAx>
      <c:valAx>
        <c:axId val="280646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0645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54.07</c:v>
                </c:pt>
                <c:pt idx="1">
                  <c:v>56.48</c:v>
                </c:pt>
                <c:pt idx="2">
                  <c:v>56.57</c:v>
                </c:pt>
                <c:pt idx="3">
                  <c:v>61.57</c:v>
                </c:pt>
                <c:pt idx="4">
                  <c:v>55.19</c:v>
                </c:pt>
              </c:numCache>
            </c:numRef>
          </c:val>
          <c:extLst>
            <c:ext xmlns:c16="http://schemas.microsoft.com/office/drawing/2014/chart" uri="{C3380CC4-5D6E-409C-BE32-E72D297353CC}">
              <c16:uniqueId val="{00000000-BB05-40C7-89CD-D4B04B0DA91E}"/>
            </c:ext>
          </c:extLst>
        </c:ser>
        <c:dLbls>
          <c:showLegendKey val="0"/>
          <c:showVal val="0"/>
          <c:showCatName val="0"/>
          <c:showSerName val="0"/>
          <c:showPercent val="0"/>
          <c:showBubbleSize val="0"/>
        </c:dLbls>
        <c:gapWidth val="150"/>
        <c:axId val="280647336"/>
        <c:axId val="2806481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80.209999999999994</c:v>
                </c:pt>
                <c:pt idx="1">
                  <c:v>80.25</c:v>
                </c:pt>
                <c:pt idx="2">
                  <c:v>76.569999999999993</c:v>
                </c:pt>
                <c:pt idx="3">
                  <c:v>76.48</c:v>
                </c:pt>
                <c:pt idx="4">
                  <c:v>75.64</c:v>
                </c:pt>
              </c:numCache>
            </c:numRef>
          </c:val>
          <c:smooth val="0"/>
          <c:extLst>
            <c:ext xmlns:c16="http://schemas.microsoft.com/office/drawing/2014/chart" uri="{C3380CC4-5D6E-409C-BE32-E72D297353CC}">
              <c16:uniqueId val="{00000001-BB05-40C7-89CD-D4B04B0DA91E}"/>
            </c:ext>
          </c:extLst>
        </c:ser>
        <c:dLbls>
          <c:showLegendKey val="0"/>
          <c:showVal val="0"/>
          <c:showCatName val="0"/>
          <c:showSerName val="0"/>
          <c:showPercent val="0"/>
          <c:showBubbleSize val="0"/>
        </c:dLbls>
        <c:marker val="1"/>
        <c:smooth val="0"/>
        <c:axId val="280647336"/>
        <c:axId val="280648120"/>
      </c:lineChart>
      <c:dateAx>
        <c:axId val="280647336"/>
        <c:scaling>
          <c:orientation val="minMax"/>
        </c:scaling>
        <c:delete val="1"/>
        <c:axPos val="b"/>
        <c:numFmt formatCode="&quot;H&quot;yy" sourceLinked="1"/>
        <c:majorTickMark val="none"/>
        <c:minorTickMark val="none"/>
        <c:tickLblPos val="none"/>
        <c:crossAx val="280648120"/>
        <c:crosses val="autoZero"/>
        <c:auto val="1"/>
        <c:lblOffset val="100"/>
        <c:baseTimeUnit val="years"/>
      </c:dateAx>
      <c:valAx>
        <c:axId val="280648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0647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118.41</c:v>
                </c:pt>
                <c:pt idx="1">
                  <c:v>104.78</c:v>
                </c:pt>
                <c:pt idx="2">
                  <c:v>112.86</c:v>
                </c:pt>
                <c:pt idx="3">
                  <c:v>119.7</c:v>
                </c:pt>
                <c:pt idx="4">
                  <c:v>106.9</c:v>
                </c:pt>
              </c:numCache>
            </c:numRef>
          </c:val>
          <c:extLst>
            <c:ext xmlns:c16="http://schemas.microsoft.com/office/drawing/2014/chart" uri="{C3380CC4-5D6E-409C-BE32-E72D297353CC}">
              <c16:uniqueId val="{00000000-1711-4298-BD0B-850BB92B9C20}"/>
            </c:ext>
          </c:extLst>
        </c:ser>
        <c:dLbls>
          <c:showLegendKey val="0"/>
          <c:showVal val="0"/>
          <c:showCatName val="0"/>
          <c:showSerName val="0"/>
          <c:showPercent val="0"/>
          <c:showBubbleSize val="0"/>
        </c:dLbls>
        <c:gapWidth val="150"/>
        <c:axId val="277869912"/>
        <c:axId val="27787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111.37</c:v>
                </c:pt>
                <c:pt idx="1">
                  <c:v>109.77</c:v>
                </c:pt>
                <c:pt idx="2">
                  <c:v>105.45</c:v>
                </c:pt>
                <c:pt idx="3">
                  <c:v>103.82</c:v>
                </c:pt>
                <c:pt idx="4">
                  <c:v>105.75</c:v>
                </c:pt>
              </c:numCache>
            </c:numRef>
          </c:val>
          <c:smooth val="0"/>
          <c:extLst>
            <c:ext xmlns:c16="http://schemas.microsoft.com/office/drawing/2014/chart" uri="{C3380CC4-5D6E-409C-BE32-E72D297353CC}">
              <c16:uniqueId val="{00000001-1711-4298-BD0B-850BB92B9C20}"/>
            </c:ext>
          </c:extLst>
        </c:ser>
        <c:dLbls>
          <c:showLegendKey val="0"/>
          <c:showVal val="0"/>
          <c:showCatName val="0"/>
          <c:showSerName val="0"/>
          <c:showPercent val="0"/>
          <c:showBubbleSize val="0"/>
        </c:dLbls>
        <c:marker val="1"/>
        <c:smooth val="0"/>
        <c:axId val="277869912"/>
        <c:axId val="277870304"/>
      </c:lineChart>
      <c:dateAx>
        <c:axId val="277869912"/>
        <c:scaling>
          <c:orientation val="minMax"/>
        </c:scaling>
        <c:delete val="1"/>
        <c:axPos val="b"/>
        <c:numFmt formatCode="&quot;H&quot;yy" sourceLinked="1"/>
        <c:majorTickMark val="none"/>
        <c:minorTickMark val="none"/>
        <c:tickLblPos val="none"/>
        <c:crossAx val="277870304"/>
        <c:crosses val="autoZero"/>
        <c:auto val="1"/>
        <c:lblOffset val="100"/>
        <c:baseTimeUnit val="years"/>
      </c:dateAx>
      <c:valAx>
        <c:axId val="2778703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77869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34.200000000000003</c:v>
                </c:pt>
                <c:pt idx="1">
                  <c:v>36.92</c:v>
                </c:pt>
                <c:pt idx="2">
                  <c:v>39.01</c:v>
                </c:pt>
                <c:pt idx="3">
                  <c:v>32.03</c:v>
                </c:pt>
                <c:pt idx="4">
                  <c:v>32.46</c:v>
                </c:pt>
              </c:numCache>
            </c:numRef>
          </c:val>
          <c:extLst>
            <c:ext xmlns:c16="http://schemas.microsoft.com/office/drawing/2014/chart" uri="{C3380CC4-5D6E-409C-BE32-E72D297353CC}">
              <c16:uniqueId val="{00000000-884D-4199-BB3E-1F0723AFC836}"/>
            </c:ext>
          </c:extLst>
        </c:ser>
        <c:dLbls>
          <c:showLegendKey val="0"/>
          <c:showVal val="0"/>
          <c:showCatName val="0"/>
          <c:showSerName val="0"/>
          <c:showPercent val="0"/>
          <c:showBubbleSize val="0"/>
        </c:dLbls>
        <c:gapWidth val="150"/>
        <c:axId val="279809712"/>
        <c:axId val="279815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45.8</c:v>
                </c:pt>
                <c:pt idx="1">
                  <c:v>46.28</c:v>
                </c:pt>
                <c:pt idx="2">
                  <c:v>49.34</c:v>
                </c:pt>
                <c:pt idx="3">
                  <c:v>39.409999999999997</c:v>
                </c:pt>
                <c:pt idx="4">
                  <c:v>41.18</c:v>
                </c:pt>
              </c:numCache>
            </c:numRef>
          </c:val>
          <c:smooth val="0"/>
          <c:extLst>
            <c:ext xmlns:c16="http://schemas.microsoft.com/office/drawing/2014/chart" uri="{C3380CC4-5D6E-409C-BE32-E72D297353CC}">
              <c16:uniqueId val="{00000001-884D-4199-BB3E-1F0723AFC836}"/>
            </c:ext>
          </c:extLst>
        </c:ser>
        <c:dLbls>
          <c:showLegendKey val="0"/>
          <c:showVal val="0"/>
          <c:showCatName val="0"/>
          <c:showSerName val="0"/>
          <c:showPercent val="0"/>
          <c:showBubbleSize val="0"/>
        </c:dLbls>
        <c:marker val="1"/>
        <c:smooth val="0"/>
        <c:axId val="279809712"/>
        <c:axId val="279815592"/>
      </c:lineChart>
      <c:dateAx>
        <c:axId val="279809712"/>
        <c:scaling>
          <c:orientation val="minMax"/>
        </c:scaling>
        <c:delete val="1"/>
        <c:axPos val="b"/>
        <c:numFmt formatCode="&quot;H&quot;yy" sourceLinked="1"/>
        <c:majorTickMark val="none"/>
        <c:minorTickMark val="none"/>
        <c:tickLblPos val="none"/>
        <c:crossAx val="279815592"/>
        <c:crosses val="autoZero"/>
        <c:auto val="1"/>
        <c:lblOffset val="100"/>
        <c:baseTimeUnit val="years"/>
      </c:dateAx>
      <c:valAx>
        <c:axId val="279815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9809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4.49</c:v>
                </c:pt>
                <c:pt idx="1">
                  <c:v>4.49</c:v>
                </c:pt>
                <c:pt idx="2">
                  <c:v>4.49</c:v>
                </c:pt>
                <c:pt idx="3">
                  <c:v>4.3899999999999997</c:v>
                </c:pt>
                <c:pt idx="4">
                  <c:v>4.3899999999999997</c:v>
                </c:pt>
              </c:numCache>
            </c:numRef>
          </c:val>
          <c:extLst>
            <c:ext xmlns:c16="http://schemas.microsoft.com/office/drawing/2014/chart" uri="{C3380CC4-5D6E-409C-BE32-E72D297353CC}">
              <c16:uniqueId val="{00000000-121E-4728-9245-F7132957B28D}"/>
            </c:ext>
          </c:extLst>
        </c:ser>
        <c:dLbls>
          <c:showLegendKey val="0"/>
          <c:showVal val="0"/>
          <c:showCatName val="0"/>
          <c:showSerName val="0"/>
          <c:showPercent val="0"/>
          <c:showBubbleSize val="0"/>
        </c:dLbls>
        <c:gapWidth val="150"/>
        <c:axId val="279813240"/>
        <c:axId val="279812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20.02</c:v>
                </c:pt>
                <c:pt idx="1">
                  <c:v>18.03</c:v>
                </c:pt>
                <c:pt idx="2">
                  <c:v>22.75</c:v>
                </c:pt>
                <c:pt idx="3">
                  <c:v>20.97</c:v>
                </c:pt>
                <c:pt idx="4">
                  <c:v>21.65</c:v>
                </c:pt>
              </c:numCache>
            </c:numRef>
          </c:val>
          <c:smooth val="0"/>
          <c:extLst>
            <c:ext xmlns:c16="http://schemas.microsoft.com/office/drawing/2014/chart" uri="{C3380CC4-5D6E-409C-BE32-E72D297353CC}">
              <c16:uniqueId val="{00000001-121E-4728-9245-F7132957B28D}"/>
            </c:ext>
          </c:extLst>
        </c:ser>
        <c:dLbls>
          <c:showLegendKey val="0"/>
          <c:showVal val="0"/>
          <c:showCatName val="0"/>
          <c:showSerName val="0"/>
          <c:showPercent val="0"/>
          <c:showBubbleSize val="0"/>
        </c:dLbls>
        <c:marker val="1"/>
        <c:smooth val="0"/>
        <c:axId val="279813240"/>
        <c:axId val="279812848"/>
      </c:lineChart>
      <c:dateAx>
        <c:axId val="279813240"/>
        <c:scaling>
          <c:orientation val="minMax"/>
        </c:scaling>
        <c:delete val="1"/>
        <c:axPos val="b"/>
        <c:numFmt formatCode="&quot;H&quot;yy" sourceLinked="1"/>
        <c:majorTickMark val="none"/>
        <c:minorTickMark val="none"/>
        <c:tickLblPos val="none"/>
        <c:crossAx val="279812848"/>
        <c:crosses val="autoZero"/>
        <c:auto val="1"/>
        <c:lblOffset val="100"/>
        <c:baseTimeUnit val="years"/>
      </c:dateAx>
      <c:valAx>
        <c:axId val="279812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9813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021-4698-89FE-785B0E5F50B4}"/>
            </c:ext>
          </c:extLst>
        </c:ser>
        <c:dLbls>
          <c:showLegendKey val="0"/>
          <c:showVal val="0"/>
          <c:showCatName val="0"/>
          <c:showSerName val="0"/>
          <c:showPercent val="0"/>
          <c:showBubbleSize val="0"/>
        </c:dLbls>
        <c:gapWidth val="150"/>
        <c:axId val="279815984"/>
        <c:axId val="2798116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3.02</c:v>
                </c:pt>
                <c:pt idx="1">
                  <c:v>4.96</c:v>
                </c:pt>
                <c:pt idx="2">
                  <c:v>29.38</c:v>
                </c:pt>
                <c:pt idx="3">
                  <c:v>31.54</c:v>
                </c:pt>
                <c:pt idx="4">
                  <c:v>31.15</c:v>
                </c:pt>
              </c:numCache>
            </c:numRef>
          </c:val>
          <c:smooth val="0"/>
          <c:extLst>
            <c:ext xmlns:c16="http://schemas.microsoft.com/office/drawing/2014/chart" uri="{C3380CC4-5D6E-409C-BE32-E72D297353CC}">
              <c16:uniqueId val="{00000001-F021-4698-89FE-785B0E5F50B4}"/>
            </c:ext>
          </c:extLst>
        </c:ser>
        <c:dLbls>
          <c:showLegendKey val="0"/>
          <c:showVal val="0"/>
          <c:showCatName val="0"/>
          <c:showSerName val="0"/>
          <c:showPercent val="0"/>
          <c:showBubbleSize val="0"/>
        </c:dLbls>
        <c:marker val="1"/>
        <c:smooth val="0"/>
        <c:axId val="279815984"/>
        <c:axId val="279811672"/>
      </c:lineChart>
      <c:dateAx>
        <c:axId val="279815984"/>
        <c:scaling>
          <c:orientation val="minMax"/>
        </c:scaling>
        <c:delete val="1"/>
        <c:axPos val="b"/>
        <c:numFmt formatCode="&quot;H&quot;yy" sourceLinked="1"/>
        <c:majorTickMark val="none"/>
        <c:minorTickMark val="none"/>
        <c:tickLblPos val="none"/>
        <c:crossAx val="279811672"/>
        <c:crosses val="autoZero"/>
        <c:auto val="1"/>
        <c:lblOffset val="100"/>
        <c:baseTimeUnit val="years"/>
      </c:dateAx>
      <c:valAx>
        <c:axId val="2798116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79815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298.66000000000003</c:v>
                </c:pt>
                <c:pt idx="1">
                  <c:v>415.46</c:v>
                </c:pt>
                <c:pt idx="2">
                  <c:v>344.14</c:v>
                </c:pt>
                <c:pt idx="3">
                  <c:v>614.86</c:v>
                </c:pt>
                <c:pt idx="4">
                  <c:v>637.05999999999995</c:v>
                </c:pt>
              </c:numCache>
            </c:numRef>
          </c:val>
          <c:extLst>
            <c:ext xmlns:c16="http://schemas.microsoft.com/office/drawing/2014/chart" uri="{C3380CC4-5D6E-409C-BE32-E72D297353CC}">
              <c16:uniqueId val="{00000000-4665-4037-BBEC-9D44A76C4F36}"/>
            </c:ext>
          </c:extLst>
        </c:ser>
        <c:dLbls>
          <c:showLegendKey val="0"/>
          <c:showVal val="0"/>
          <c:showCatName val="0"/>
          <c:showSerName val="0"/>
          <c:showPercent val="0"/>
          <c:showBubbleSize val="0"/>
        </c:dLbls>
        <c:gapWidth val="150"/>
        <c:axId val="279812064"/>
        <c:axId val="279812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533.21</c:v>
                </c:pt>
                <c:pt idx="1">
                  <c:v>563.05999999999995</c:v>
                </c:pt>
                <c:pt idx="2">
                  <c:v>413.82</c:v>
                </c:pt>
                <c:pt idx="3">
                  <c:v>302.22000000000003</c:v>
                </c:pt>
                <c:pt idx="4">
                  <c:v>263.45</c:v>
                </c:pt>
              </c:numCache>
            </c:numRef>
          </c:val>
          <c:smooth val="0"/>
          <c:extLst>
            <c:ext xmlns:c16="http://schemas.microsoft.com/office/drawing/2014/chart" uri="{C3380CC4-5D6E-409C-BE32-E72D297353CC}">
              <c16:uniqueId val="{00000001-4665-4037-BBEC-9D44A76C4F36}"/>
            </c:ext>
          </c:extLst>
        </c:ser>
        <c:dLbls>
          <c:showLegendKey val="0"/>
          <c:showVal val="0"/>
          <c:showCatName val="0"/>
          <c:showSerName val="0"/>
          <c:showPercent val="0"/>
          <c:showBubbleSize val="0"/>
        </c:dLbls>
        <c:marker val="1"/>
        <c:smooth val="0"/>
        <c:axId val="279812064"/>
        <c:axId val="279812456"/>
      </c:lineChart>
      <c:dateAx>
        <c:axId val="279812064"/>
        <c:scaling>
          <c:orientation val="minMax"/>
        </c:scaling>
        <c:delete val="1"/>
        <c:axPos val="b"/>
        <c:numFmt formatCode="&quot;H&quot;yy" sourceLinked="1"/>
        <c:majorTickMark val="none"/>
        <c:minorTickMark val="none"/>
        <c:tickLblPos val="none"/>
        <c:crossAx val="279812456"/>
        <c:crosses val="autoZero"/>
        <c:auto val="1"/>
        <c:lblOffset val="100"/>
        <c:baseTimeUnit val="years"/>
      </c:dateAx>
      <c:valAx>
        <c:axId val="2798124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79812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500.57</c:v>
                </c:pt>
                <c:pt idx="1">
                  <c:v>488.3</c:v>
                </c:pt>
                <c:pt idx="2">
                  <c:v>614.04</c:v>
                </c:pt>
                <c:pt idx="3">
                  <c:v>727.04</c:v>
                </c:pt>
                <c:pt idx="4">
                  <c:v>744.37</c:v>
                </c:pt>
              </c:numCache>
            </c:numRef>
          </c:val>
          <c:extLst>
            <c:ext xmlns:c16="http://schemas.microsoft.com/office/drawing/2014/chart" uri="{C3380CC4-5D6E-409C-BE32-E72D297353CC}">
              <c16:uniqueId val="{00000000-C00C-4F8E-8BA1-3B9701DB1543}"/>
            </c:ext>
          </c:extLst>
        </c:ser>
        <c:dLbls>
          <c:showLegendKey val="0"/>
          <c:showVal val="0"/>
          <c:showCatName val="0"/>
          <c:showSerName val="0"/>
          <c:showPercent val="0"/>
          <c:showBubbleSize val="0"/>
        </c:dLbls>
        <c:gapWidth val="150"/>
        <c:axId val="280650864"/>
        <c:axId val="280648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634.09</c:v>
                </c:pt>
                <c:pt idx="1">
                  <c:v>651.9</c:v>
                </c:pt>
                <c:pt idx="2">
                  <c:v>698.55</c:v>
                </c:pt>
                <c:pt idx="3">
                  <c:v>970.36</c:v>
                </c:pt>
                <c:pt idx="4">
                  <c:v>940.22</c:v>
                </c:pt>
              </c:numCache>
            </c:numRef>
          </c:val>
          <c:smooth val="0"/>
          <c:extLst>
            <c:ext xmlns:c16="http://schemas.microsoft.com/office/drawing/2014/chart" uri="{C3380CC4-5D6E-409C-BE32-E72D297353CC}">
              <c16:uniqueId val="{00000001-C00C-4F8E-8BA1-3B9701DB1543}"/>
            </c:ext>
          </c:extLst>
        </c:ser>
        <c:dLbls>
          <c:showLegendKey val="0"/>
          <c:showVal val="0"/>
          <c:showCatName val="0"/>
          <c:showSerName val="0"/>
          <c:showPercent val="0"/>
          <c:showBubbleSize val="0"/>
        </c:dLbls>
        <c:marker val="1"/>
        <c:smooth val="0"/>
        <c:axId val="280650864"/>
        <c:axId val="280648904"/>
      </c:lineChart>
      <c:dateAx>
        <c:axId val="280650864"/>
        <c:scaling>
          <c:orientation val="minMax"/>
        </c:scaling>
        <c:delete val="1"/>
        <c:axPos val="b"/>
        <c:numFmt formatCode="&quot;H&quot;yy" sourceLinked="1"/>
        <c:majorTickMark val="none"/>
        <c:minorTickMark val="none"/>
        <c:tickLblPos val="none"/>
        <c:crossAx val="280648904"/>
        <c:crosses val="autoZero"/>
        <c:auto val="1"/>
        <c:lblOffset val="100"/>
        <c:baseTimeUnit val="years"/>
      </c:dateAx>
      <c:valAx>
        <c:axId val="2806489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80650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117.66</c:v>
                </c:pt>
                <c:pt idx="1">
                  <c:v>104.42</c:v>
                </c:pt>
                <c:pt idx="2">
                  <c:v>112.09</c:v>
                </c:pt>
                <c:pt idx="3">
                  <c:v>114.22</c:v>
                </c:pt>
                <c:pt idx="4">
                  <c:v>106.34</c:v>
                </c:pt>
              </c:numCache>
            </c:numRef>
          </c:val>
          <c:extLst>
            <c:ext xmlns:c16="http://schemas.microsoft.com/office/drawing/2014/chart" uri="{C3380CC4-5D6E-409C-BE32-E72D297353CC}">
              <c16:uniqueId val="{00000000-1EEA-4E50-B439-929E5A9DE723}"/>
            </c:ext>
          </c:extLst>
        </c:ser>
        <c:dLbls>
          <c:showLegendKey val="0"/>
          <c:showVal val="0"/>
          <c:showCatName val="0"/>
          <c:showSerName val="0"/>
          <c:showPercent val="0"/>
          <c:showBubbleSize val="0"/>
        </c:dLbls>
        <c:gapWidth val="150"/>
        <c:axId val="280647728"/>
        <c:axId val="2806512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76.739999999999995</c:v>
                </c:pt>
                <c:pt idx="1">
                  <c:v>75.28</c:v>
                </c:pt>
                <c:pt idx="2">
                  <c:v>73.7</c:v>
                </c:pt>
                <c:pt idx="3">
                  <c:v>64.52</c:v>
                </c:pt>
                <c:pt idx="4">
                  <c:v>66.8</c:v>
                </c:pt>
              </c:numCache>
            </c:numRef>
          </c:val>
          <c:smooth val="0"/>
          <c:extLst>
            <c:ext xmlns:c16="http://schemas.microsoft.com/office/drawing/2014/chart" uri="{C3380CC4-5D6E-409C-BE32-E72D297353CC}">
              <c16:uniqueId val="{00000001-1EEA-4E50-B439-929E5A9DE723}"/>
            </c:ext>
          </c:extLst>
        </c:ser>
        <c:dLbls>
          <c:showLegendKey val="0"/>
          <c:showVal val="0"/>
          <c:showCatName val="0"/>
          <c:showSerName val="0"/>
          <c:showPercent val="0"/>
          <c:showBubbleSize val="0"/>
        </c:dLbls>
        <c:marker val="1"/>
        <c:smooth val="0"/>
        <c:axId val="280647728"/>
        <c:axId val="280651256"/>
      </c:lineChart>
      <c:dateAx>
        <c:axId val="280647728"/>
        <c:scaling>
          <c:orientation val="minMax"/>
        </c:scaling>
        <c:delete val="1"/>
        <c:axPos val="b"/>
        <c:numFmt formatCode="&quot;H&quot;yy" sourceLinked="1"/>
        <c:majorTickMark val="none"/>
        <c:minorTickMark val="none"/>
        <c:tickLblPos val="none"/>
        <c:crossAx val="280651256"/>
        <c:crosses val="autoZero"/>
        <c:auto val="1"/>
        <c:lblOffset val="100"/>
        <c:baseTimeUnit val="years"/>
      </c:dateAx>
      <c:valAx>
        <c:axId val="280651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064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137.83000000000001</c:v>
                </c:pt>
                <c:pt idx="1">
                  <c:v>152.83000000000001</c:v>
                </c:pt>
                <c:pt idx="2">
                  <c:v>144.83000000000001</c:v>
                </c:pt>
                <c:pt idx="3">
                  <c:v>142.29</c:v>
                </c:pt>
                <c:pt idx="4">
                  <c:v>153.36000000000001</c:v>
                </c:pt>
              </c:numCache>
            </c:numRef>
          </c:val>
          <c:extLst>
            <c:ext xmlns:c16="http://schemas.microsoft.com/office/drawing/2014/chart" uri="{C3380CC4-5D6E-409C-BE32-E72D297353CC}">
              <c16:uniqueId val="{00000000-3F31-467D-96D9-FDC3377056C2}"/>
            </c:ext>
          </c:extLst>
        </c:ser>
        <c:dLbls>
          <c:showLegendKey val="0"/>
          <c:showVal val="0"/>
          <c:showCatName val="0"/>
          <c:showSerName val="0"/>
          <c:showPercent val="0"/>
          <c:showBubbleSize val="0"/>
        </c:dLbls>
        <c:gapWidth val="150"/>
        <c:axId val="280652040"/>
        <c:axId val="2806492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252.45</c:v>
                </c:pt>
                <c:pt idx="1">
                  <c:v>255.35</c:v>
                </c:pt>
                <c:pt idx="2">
                  <c:v>261.02</c:v>
                </c:pt>
                <c:pt idx="3">
                  <c:v>270.68</c:v>
                </c:pt>
                <c:pt idx="4">
                  <c:v>268.88</c:v>
                </c:pt>
              </c:numCache>
            </c:numRef>
          </c:val>
          <c:smooth val="0"/>
          <c:extLst>
            <c:ext xmlns:c16="http://schemas.microsoft.com/office/drawing/2014/chart" uri="{C3380CC4-5D6E-409C-BE32-E72D297353CC}">
              <c16:uniqueId val="{00000001-3F31-467D-96D9-FDC3377056C2}"/>
            </c:ext>
          </c:extLst>
        </c:ser>
        <c:dLbls>
          <c:showLegendKey val="0"/>
          <c:showVal val="0"/>
          <c:showCatName val="0"/>
          <c:showSerName val="0"/>
          <c:showPercent val="0"/>
          <c:showBubbleSize val="0"/>
        </c:dLbls>
        <c:marker val="1"/>
        <c:smooth val="0"/>
        <c:axId val="280652040"/>
        <c:axId val="280649296"/>
      </c:lineChart>
      <c:dateAx>
        <c:axId val="280652040"/>
        <c:scaling>
          <c:orientation val="minMax"/>
        </c:scaling>
        <c:delete val="1"/>
        <c:axPos val="b"/>
        <c:numFmt formatCode="&quot;H&quot;yy" sourceLinked="1"/>
        <c:majorTickMark val="none"/>
        <c:minorTickMark val="none"/>
        <c:tickLblPos val="none"/>
        <c:crossAx val="280649296"/>
        <c:crosses val="autoZero"/>
        <c:auto val="1"/>
        <c:lblOffset val="100"/>
        <c:baseTimeUnit val="years"/>
      </c:dateAx>
      <c:valAx>
        <c:axId val="280649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0652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【105.46】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【28.96】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【185.62】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【1,125.39】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【51.15】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【272.95】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【60.84】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【35.99】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【17.28】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x14ac:dyDescent="0.15">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x14ac:dyDescent="0.15">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2" t="str">
        <f>データ!H6</f>
        <v>和歌山県　太地町</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x14ac:dyDescent="0.15">
      <c r="A8" s="2"/>
      <c r="B8" s="41" t="str">
        <f>データ!$I$6</f>
        <v>法適用</v>
      </c>
      <c r="C8" s="42"/>
      <c r="D8" s="42"/>
      <c r="E8" s="42"/>
      <c r="F8" s="42"/>
      <c r="G8" s="42"/>
      <c r="H8" s="42"/>
      <c r="I8" s="41" t="str">
        <f>データ!$J$6</f>
        <v>水道事業</v>
      </c>
      <c r="J8" s="42"/>
      <c r="K8" s="42"/>
      <c r="L8" s="42"/>
      <c r="M8" s="42"/>
      <c r="N8" s="42"/>
      <c r="O8" s="43"/>
      <c r="P8" s="44" t="str">
        <f>データ!$K$6</f>
        <v>簡易水道事業</v>
      </c>
      <c r="Q8" s="44"/>
      <c r="R8" s="44"/>
      <c r="S8" s="44"/>
      <c r="T8" s="44"/>
      <c r="U8" s="44"/>
      <c r="V8" s="44"/>
      <c r="W8" s="44" t="str">
        <f>データ!$L$6</f>
        <v>C3</v>
      </c>
      <c r="X8" s="44"/>
      <c r="Y8" s="44"/>
      <c r="Z8" s="44"/>
      <c r="AA8" s="44"/>
      <c r="AB8" s="44"/>
      <c r="AC8" s="44"/>
      <c r="AD8" s="44" t="str">
        <f>データ!$M$6</f>
        <v>非設置</v>
      </c>
      <c r="AE8" s="44"/>
      <c r="AF8" s="44"/>
      <c r="AG8" s="44"/>
      <c r="AH8" s="44"/>
      <c r="AI8" s="44"/>
      <c r="AJ8" s="44"/>
      <c r="AK8" s="2"/>
      <c r="AL8" s="45">
        <f>データ!$R$6</f>
        <v>2939</v>
      </c>
      <c r="AM8" s="45"/>
      <c r="AN8" s="45"/>
      <c r="AO8" s="45"/>
      <c r="AP8" s="45"/>
      <c r="AQ8" s="45"/>
      <c r="AR8" s="45"/>
      <c r="AS8" s="45"/>
      <c r="AT8" s="46">
        <f>データ!$S$6</f>
        <v>5.81</v>
      </c>
      <c r="AU8" s="47"/>
      <c r="AV8" s="47"/>
      <c r="AW8" s="47"/>
      <c r="AX8" s="47"/>
      <c r="AY8" s="47"/>
      <c r="AZ8" s="47"/>
      <c r="BA8" s="47"/>
      <c r="BB8" s="48">
        <f>データ!$T$6</f>
        <v>505.85</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x14ac:dyDescent="0.15">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x14ac:dyDescent="0.15">
      <c r="A10" s="2"/>
      <c r="B10" s="46" t="str">
        <f>データ!$N$6</f>
        <v>-</v>
      </c>
      <c r="C10" s="47"/>
      <c r="D10" s="47"/>
      <c r="E10" s="47"/>
      <c r="F10" s="47"/>
      <c r="G10" s="47"/>
      <c r="H10" s="47"/>
      <c r="I10" s="46">
        <f>データ!$O$6</f>
        <v>56.56</v>
      </c>
      <c r="J10" s="47"/>
      <c r="K10" s="47"/>
      <c r="L10" s="47"/>
      <c r="M10" s="47"/>
      <c r="N10" s="47"/>
      <c r="O10" s="81"/>
      <c r="P10" s="48">
        <f>データ!$P$6</f>
        <v>100</v>
      </c>
      <c r="Q10" s="48"/>
      <c r="R10" s="48"/>
      <c r="S10" s="48"/>
      <c r="T10" s="48"/>
      <c r="U10" s="48"/>
      <c r="V10" s="48"/>
      <c r="W10" s="45">
        <f>データ!$Q$6</f>
        <v>2910</v>
      </c>
      <c r="X10" s="45"/>
      <c r="Y10" s="45"/>
      <c r="Z10" s="45"/>
      <c r="AA10" s="45"/>
      <c r="AB10" s="45"/>
      <c r="AC10" s="45"/>
      <c r="AD10" s="2"/>
      <c r="AE10" s="2"/>
      <c r="AF10" s="2"/>
      <c r="AG10" s="2"/>
      <c r="AH10" s="2"/>
      <c r="AI10" s="2"/>
      <c r="AJ10" s="2"/>
      <c r="AK10" s="2"/>
      <c r="AL10" s="45">
        <f>データ!$U$6</f>
        <v>2919</v>
      </c>
      <c r="AM10" s="45"/>
      <c r="AN10" s="45"/>
      <c r="AO10" s="45"/>
      <c r="AP10" s="45"/>
      <c r="AQ10" s="45"/>
      <c r="AR10" s="45"/>
      <c r="AS10" s="45"/>
      <c r="AT10" s="46">
        <f>データ!$V$6</f>
        <v>3.14</v>
      </c>
      <c r="AU10" s="47"/>
      <c r="AV10" s="47"/>
      <c r="AW10" s="47"/>
      <c r="AX10" s="47"/>
      <c r="AY10" s="47"/>
      <c r="AZ10" s="47"/>
      <c r="BA10" s="47"/>
      <c r="BB10" s="48">
        <f>データ!$W$6</f>
        <v>929.62</v>
      </c>
      <c r="BC10" s="48"/>
      <c r="BD10" s="48"/>
      <c r="BE10" s="48"/>
      <c r="BF10" s="48"/>
      <c r="BG10" s="48"/>
      <c r="BH10" s="48"/>
      <c r="BI10" s="48"/>
      <c r="BJ10" s="2"/>
      <c r="BK10" s="2"/>
      <c r="BL10" s="63" t="s">
        <v>21</v>
      </c>
      <c r="BM10" s="64"/>
      <c r="BN10" s="65" t="s">
        <v>22</v>
      </c>
      <c r="BO10" s="65"/>
      <c r="BP10" s="65"/>
      <c r="BQ10" s="65"/>
      <c r="BR10" s="65"/>
      <c r="BS10" s="65"/>
      <c r="BT10" s="65"/>
      <c r="BU10" s="65"/>
      <c r="BV10" s="65"/>
      <c r="BW10" s="65"/>
      <c r="BX10" s="65"/>
      <c r="BY10" s="6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15">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7" t="s">
        <v>110</v>
      </c>
      <c r="BM16" s="58"/>
      <c r="BN16" s="58"/>
      <c r="BO16" s="58"/>
      <c r="BP16" s="58"/>
      <c r="BQ16" s="58"/>
      <c r="BR16" s="58"/>
      <c r="BS16" s="58"/>
      <c r="BT16" s="58"/>
      <c r="BU16" s="58"/>
      <c r="BV16" s="58"/>
      <c r="BW16" s="58"/>
      <c r="BX16" s="58"/>
      <c r="BY16" s="58"/>
      <c r="BZ16" s="59"/>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7"/>
      <c r="BM17" s="58"/>
      <c r="BN17" s="58"/>
      <c r="BO17" s="58"/>
      <c r="BP17" s="58"/>
      <c r="BQ17" s="58"/>
      <c r="BR17" s="58"/>
      <c r="BS17" s="58"/>
      <c r="BT17" s="58"/>
      <c r="BU17" s="58"/>
      <c r="BV17" s="58"/>
      <c r="BW17" s="58"/>
      <c r="BX17" s="58"/>
      <c r="BY17" s="58"/>
      <c r="BZ17" s="59"/>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7"/>
      <c r="BM18" s="58"/>
      <c r="BN18" s="58"/>
      <c r="BO18" s="58"/>
      <c r="BP18" s="58"/>
      <c r="BQ18" s="58"/>
      <c r="BR18" s="58"/>
      <c r="BS18" s="58"/>
      <c r="BT18" s="58"/>
      <c r="BU18" s="58"/>
      <c r="BV18" s="58"/>
      <c r="BW18" s="58"/>
      <c r="BX18" s="58"/>
      <c r="BY18" s="58"/>
      <c r="BZ18" s="59"/>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7"/>
      <c r="BM19" s="58"/>
      <c r="BN19" s="58"/>
      <c r="BO19" s="58"/>
      <c r="BP19" s="58"/>
      <c r="BQ19" s="58"/>
      <c r="BR19" s="58"/>
      <c r="BS19" s="58"/>
      <c r="BT19" s="58"/>
      <c r="BU19" s="58"/>
      <c r="BV19" s="58"/>
      <c r="BW19" s="58"/>
      <c r="BX19" s="58"/>
      <c r="BY19" s="58"/>
      <c r="BZ19" s="59"/>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7"/>
      <c r="BM20" s="58"/>
      <c r="BN20" s="58"/>
      <c r="BO20" s="58"/>
      <c r="BP20" s="58"/>
      <c r="BQ20" s="58"/>
      <c r="BR20" s="58"/>
      <c r="BS20" s="58"/>
      <c r="BT20" s="58"/>
      <c r="BU20" s="58"/>
      <c r="BV20" s="58"/>
      <c r="BW20" s="58"/>
      <c r="BX20" s="58"/>
      <c r="BY20" s="58"/>
      <c r="BZ20" s="59"/>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7"/>
      <c r="BM21" s="58"/>
      <c r="BN21" s="58"/>
      <c r="BO21" s="58"/>
      <c r="BP21" s="58"/>
      <c r="BQ21" s="58"/>
      <c r="BR21" s="58"/>
      <c r="BS21" s="58"/>
      <c r="BT21" s="58"/>
      <c r="BU21" s="58"/>
      <c r="BV21" s="58"/>
      <c r="BW21" s="58"/>
      <c r="BX21" s="58"/>
      <c r="BY21" s="58"/>
      <c r="BZ21" s="59"/>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7"/>
      <c r="BM22" s="58"/>
      <c r="BN22" s="58"/>
      <c r="BO22" s="58"/>
      <c r="BP22" s="58"/>
      <c r="BQ22" s="58"/>
      <c r="BR22" s="58"/>
      <c r="BS22" s="58"/>
      <c r="BT22" s="58"/>
      <c r="BU22" s="58"/>
      <c r="BV22" s="58"/>
      <c r="BW22" s="58"/>
      <c r="BX22" s="58"/>
      <c r="BY22" s="58"/>
      <c r="BZ22" s="59"/>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7"/>
      <c r="BM23" s="58"/>
      <c r="BN23" s="58"/>
      <c r="BO23" s="58"/>
      <c r="BP23" s="58"/>
      <c r="BQ23" s="58"/>
      <c r="BR23" s="58"/>
      <c r="BS23" s="58"/>
      <c r="BT23" s="58"/>
      <c r="BU23" s="58"/>
      <c r="BV23" s="58"/>
      <c r="BW23" s="58"/>
      <c r="BX23" s="58"/>
      <c r="BY23" s="58"/>
      <c r="BZ23" s="59"/>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7"/>
      <c r="BM24" s="58"/>
      <c r="BN24" s="58"/>
      <c r="BO24" s="58"/>
      <c r="BP24" s="58"/>
      <c r="BQ24" s="58"/>
      <c r="BR24" s="58"/>
      <c r="BS24" s="58"/>
      <c r="BT24" s="58"/>
      <c r="BU24" s="58"/>
      <c r="BV24" s="58"/>
      <c r="BW24" s="58"/>
      <c r="BX24" s="58"/>
      <c r="BY24" s="58"/>
      <c r="BZ24" s="59"/>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7"/>
      <c r="BM25" s="58"/>
      <c r="BN25" s="58"/>
      <c r="BO25" s="58"/>
      <c r="BP25" s="58"/>
      <c r="BQ25" s="58"/>
      <c r="BR25" s="58"/>
      <c r="BS25" s="58"/>
      <c r="BT25" s="58"/>
      <c r="BU25" s="58"/>
      <c r="BV25" s="58"/>
      <c r="BW25" s="58"/>
      <c r="BX25" s="58"/>
      <c r="BY25" s="58"/>
      <c r="BZ25" s="59"/>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7"/>
      <c r="BM26" s="58"/>
      <c r="BN26" s="58"/>
      <c r="BO26" s="58"/>
      <c r="BP26" s="58"/>
      <c r="BQ26" s="58"/>
      <c r="BR26" s="58"/>
      <c r="BS26" s="58"/>
      <c r="BT26" s="58"/>
      <c r="BU26" s="58"/>
      <c r="BV26" s="58"/>
      <c r="BW26" s="58"/>
      <c r="BX26" s="58"/>
      <c r="BY26" s="58"/>
      <c r="BZ26" s="59"/>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7"/>
      <c r="BM27" s="58"/>
      <c r="BN27" s="58"/>
      <c r="BO27" s="58"/>
      <c r="BP27" s="58"/>
      <c r="BQ27" s="58"/>
      <c r="BR27" s="58"/>
      <c r="BS27" s="58"/>
      <c r="BT27" s="58"/>
      <c r="BU27" s="58"/>
      <c r="BV27" s="58"/>
      <c r="BW27" s="58"/>
      <c r="BX27" s="58"/>
      <c r="BY27" s="58"/>
      <c r="BZ27" s="59"/>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7"/>
      <c r="BM28" s="58"/>
      <c r="BN28" s="58"/>
      <c r="BO28" s="58"/>
      <c r="BP28" s="58"/>
      <c r="BQ28" s="58"/>
      <c r="BR28" s="58"/>
      <c r="BS28" s="58"/>
      <c r="BT28" s="58"/>
      <c r="BU28" s="58"/>
      <c r="BV28" s="58"/>
      <c r="BW28" s="58"/>
      <c r="BX28" s="58"/>
      <c r="BY28" s="58"/>
      <c r="BZ28" s="59"/>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7"/>
      <c r="BM29" s="58"/>
      <c r="BN29" s="58"/>
      <c r="BO29" s="58"/>
      <c r="BP29" s="58"/>
      <c r="BQ29" s="58"/>
      <c r="BR29" s="58"/>
      <c r="BS29" s="58"/>
      <c r="BT29" s="58"/>
      <c r="BU29" s="58"/>
      <c r="BV29" s="58"/>
      <c r="BW29" s="58"/>
      <c r="BX29" s="58"/>
      <c r="BY29" s="58"/>
      <c r="BZ29" s="59"/>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7"/>
      <c r="BM30" s="58"/>
      <c r="BN30" s="58"/>
      <c r="BO30" s="58"/>
      <c r="BP30" s="58"/>
      <c r="BQ30" s="58"/>
      <c r="BR30" s="58"/>
      <c r="BS30" s="58"/>
      <c r="BT30" s="58"/>
      <c r="BU30" s="58"/>
      <c r="BV30" s="58"/>
      <c r="BW30" s="58"/>
      <c r="BX30" s="58"/>
      <c r="BY30" s="58"/>
      <c r="BZ30" s="59"/>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7"/>
      <c r="BM31" s="58"/>
      <c r="BN31" s="58"/>
      <c r="BO31" s="58"/>
      <c r="BP31" s="58"/>
      <c r="BQ31" s="58"/>
      <c r="BR31" s="58"/>
      <c r="BS31" s="58"/>
      <c r="BT31" s="58"/>
      <c r="BU31" s="58"/>
      <c r="BV31" s="58"/>
      <c r="BW31" s="58"/>
      <c r="BX31" s="58"/>
      <c r="BY31" s="58"/>
      <c r="BZ31" s="59"/>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7"/>
      <c r="BM32" s="58"/>
      <c r="BN32" s="58"/>
      <c r="BO32" s="58"/>
      <c r="BP32" s="58"/>
      <c r="BQ32" s="58"/>
      <c r="BR32" s="58"/>
      <c r="BS32" s="58"/>
      <c r="BT32" s="58"/>
      <c r="BU32" s="58"/>
      <c r="BV32" s="58"/>
      <c r="BW32" s="58"/>
      <c r="BX32" s="58"/>
      <c r="BY32" s="58"/>
      <c r="BZ32" s="59"/>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7"/>
      <c r="BM33" s="58"/>
      <c r="BN33" s="58"/>
      <c r="BO33" s="58"/>
      <c r="BP33" s="58"/>
      <c r="BQ33" s="58"/>
      <c r="BR33" s="58"/>
      <c r="BS33" s="58"/>
      <c r="BT33" s="58"/>
      <c r="BU33" s="58"/>
      <c r="BV33" s="58"/>
      <c r="BW33" s="58"/>
      <c r="BX33" s="58"/>
      <c r="BY33" s="58"/>
      <c r="BZ33" s="59"/>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7"/>
      <c r="BM34" s="58"/>
      <c r="BN34" s="58"/>
      <c r="BO34" s="58"/>
      <c r="BP34" s="58"/>
      <c r="BQ34" s="58"/>
      <c r="BR34" s="58"/>
      <c r="BS34" s="58"/>
      <c r="BT34" s="58"/>
      <c r="BU34" s="58"/>
      <c r="BV34" s="58"/>
      <c r="BW34" s="58"/>
      <c r="BX34" s="58"/>
      <c r="BY34" s="58"/>
      <c r="BZ34" s="59"/>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7"/>
      <c r="BM35" s="58"/>
      <c r="BN35" s="58"/>
      <c r="BO35" s="58"/>
      <c r="BP35" s="58"/>
      <c r="BQ35" s="58"/>
      <c r="BR35" s="58"/>
      <c r="BS35" s="58"/>
      <c r="BT35" s="58"/>
      <c r="BU35" s="58"/>
      <c r="BV35" s="58"/>
      <c r="BW35" s="58"/>
      <c r="BX35" s="58"/>
      <c r="BY35" s="58"/>
      <c r="BZ35" s="59"/>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7"/>
      <c r="BM36" s="58"/>
      <c r="BN36" s="58"/>
      <c r="BO36" s="58"/>
      <c r="BP36" s="58"/>
      <c r="BQ36" s="58"/>
      <c r="BR36" s="58"/>
      <c r="BS36" s="58"/>
      <c r="BT36" s="58"/>
      <c r="BU36" s="58"/>
      <c r="BV36" s="58"/>
      <c r="BW36" s="58"/>
      <c r="BX36" s="58"/>
      <c r="BY36" s="58"/>
      <c r="BZ36" s="59"/>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7"/>
      <c r="BM37" s="58"/>
      <c r="BN37" s="58"/>
      <c r="BO37" s="58"/>
      <c r="BP37" s="58"/>
      <c r="BQ37" s="58"/>
      <c r="BR37" s="58"/>
      <c r="BS37" s="58"/>
      <c r="BT37" s="58"/>
      <c r="BU37" s="58"/>
      <c r="BV37" s="58"/>
      <c r="BW37" s="58"/>
      <c r="BX37" s="58"/>
      <c r="BY37" s="58"/>
      <c r="BZ37" s="59"/>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7"/>
      <c r="BM38" s="58"/>
      <c r="BN38" s="58"/>
      <c r="BO38" s="58"/>
      <c r="BP38" s="58"/>
      <c r="BQ38" s="58"/>
      <c r="BR38" s="58"/>
      <c r="BS38" s="58"/>
      <c r="BT38" s="58"/>
      <c r="BU38" s="58"/>
      <c r="BV38" s="58"/>
      <c r="BW38" s="58"/>
      <c r="BX38" s="58"/>
      <c r="BY38" s="58"/>
      <c r="BZ38" s="59"/>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7"/>
      <c r="BM39" s="58"/>
      <c r="BN39" s="58"/>
      <c r="BO39" s="58"/>
      <c r="BP39" s="58"/>
      <c r="BQ39" s="58"/>
      <c r="BR39" s="58"/>
      <c r="BS39" s="58"/>
      <c r="BT39" s="58"/>
      <c r="BU39" s="58"/>
      <c r="BV39" s="58"/>
      <c r="BW39" s="58"/>
      <c r="BX39" s="58"/>
      <c r="BY39" s="58"/>
      <c r="BZ39" s="59"/>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7"/>
      <c r="BM40" s="58"/>
      <c r="BN40" s="58"/>
      <c r="BO40" s="58"/>
      <c r="BP40" s="58"/>
      <c r="BQ40" s="58"/>
      <c r="BR40" s="58"/>
      <c r="BS40" s="58"/>
      <c r="BT40" s="58"/>
      <c r="BU40" s="58"/>
      <c r="BV40" s="58"/>
      <c r="BW40" s="58"/>
      <c r="BX40" s="58"/>
      <c r="BY40" s="58"/>
      <c r="BZ40" s="59"/>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7"/>
      <c r="BM41" s="58"/>
      <c r="BN41" s="58"/>
      <c r="BO41" s="58"/>
      <c r="BP41" s="58"/>
      <c r="BQ41" s="58"/>
      <c r="BR41" s="58"/>
      <c r="BS41" s="58"/>
      <c r="BT41" s="58"/>
      <c r="BU41" s="58"/>
      <c r="BV41" s="58"/>
      <c r="BW41" s="58"/>
      <c r="BX41" s="58"/>
      <c r="BY41" s="58"/>
      <c r="BZ41" s="59"/>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7"/>
      <c r="BM42" s="58"/>
      <c r="BN42" s="58"/>
      <c r="BO42" s="58"/>
      <c r="BP42" s="58"/>
      <c r="BQ42" s="58"/>
      <c r="BR42" s="58"/>
      <c r="BS42" s="58"/>
      <c r="BT42" s="58"/>
      <c r="BU42" s="58"/>
      <c r="BV42" s="58"/>
      <c r="BW42" s="58"/>
      <c r="BX42" s="58"/>
      <c r="BY42" s="58"/>
      <c r="BZ42" s="59"/>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7"/>
      <c r="BM43" s="58"/>
      <c r="BN43" s="58"/>
      <c r="BO43" s="58"/>
      <c r="BP43" s="58"/>
      <c r="BQ43" s="58"/>
      <c r="BR43" s="58"/>
      <c r="BS43" s="58"/>
      <c r="BT43" s="58"/>
      <c r="BU43" s="58"/>
      <c r="BV43" s="58"/>
      <c r="BW43" s="58"/>
      <c r="BX43" s="58"/>
      <c r="BY43" s="58"/>
      <c r="BZ43" s="59"/>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7"/>
      <c r="BM44" s="58"/>
      <c r="BN44" s="58"/>
      <c r="BO44" s="58"/>
      <c r="BP44" s="58"/>
      <c r="BQ44" s="58"/>
      <c r="BR44" s="58"/>
      <c r="BS44" s="58"/>
      <c r="BT44" s="58"/>
      <c r="BU44" s="58"/>
      <c r="BV44" s="58"/>
      <c r="BW44" s="58"/>
      <c r="BX44" s="58"/>
      <c r="BY44" s="58"/>
      <c r="BZ44" s="5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5" t="s">
        <v>26</v>
      </c>
      <c r="BM45" s="76"/>
      <c r="BN45" s="76"/>
      <c r="BO45" s="76"/>
      <c r="BP45" s="76"/>
      <c r="BQ45" s="76"/>
      <c r="BR45" s="76"/>
      <c r="BS45" s="76"/>
      <c r="BT45" s="76"/>
      <c r="BU45" s="76"/>
      <c r="BV45" s="76"/>
      <c r="BW45" s="76"/>
      <c r="BX45" s="76"/>
      <c r="BY45" s="76"/>
      <c r="BZ45" s="7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8"/>
      <c r="BM46" s="79"/>
      <c r="BN46" s="79"/>
      <c r="BO46" s="79"/>
      <c r="BP46" s="79"/>
      <c r="BQ46" s="79"/>
      <c r="BR46" s="79"/>
      <c r="BS46" s="79"/>
      <c r="BT46" s="79"/>
      <c r="BU46" s="79"/>
      <c r="BV46" s="79"/>
      <c r="BW46" s="79"/>
      <c r="BX46" s="79"/>
      <c r="BY46" s="79"/>
      <c r="BZ46" s="8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7" t="s">
        <v>111</v>
      </c>
      <c r="BM47" s="58"/>
      <c r="BN47" s="58"/>
      <c r="BO47" s="58"/>
      <c r="BP47" s="58"/>
      <c r="BQ47" s="58"/>
      <c r="BR47" s="58"/>
      <c r="BS47" s="58"/>
      <c r="BT47" s="58"/>
      <c r="BU47" s="58"/>
      <c r="BV47" s="58"/>
      <c r="BW47" s="58"/>
      <c r="BX47" s="58"/>
      <c r="BY47" s="58"/>
      <c r="BZ47" s="59"/>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7"/>
      <c r="BM48" s="58"/>
      <c r="BN48" s="58"/>
      <c r="BO48" s="58"/>
      <c r="BP48" s="58"/>
      <c r="BQ48" s="58"/>
      <c r="BR48" s="58"/>
      <c r="BS48" s="58"/>
      <c r="BT48" s="58"/>
      <c r="BU48" s="58"/>
      <c r="BV48" s="58"/>
      <c r="BW48" s="58"/>
      <c r="BX48" s="58"/>
      <c r="BY48" s="58"/>
      <c r="BZ48" s="59"/>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7"/>
      <c r="BM49" s="58"/>
      <c r="BN49" s="58"/>
      <c r="BO49" s="58"/>
      <c r="BP49" s="58"/>
      <c r="BQ49" s="58"/>
      <c r="BR49" s="58"/>
      <c r="BS49" s="58"/>
      <c r="BT49" s="58"/>
      <c r="BU49" s="58"/>
      <c r="BV49" s="58"/>
      <c r="BW49" s="58"/>
      <c r="BX49" s="58"/>
      <c r="BY49" s="58"/>
      <c r="BZ49" s="59"/>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7"/>
      <c r="BM50" s="58"/>
      <c r="BN50" s="58"/>
      <c r="BO50" s="58"/>
      <c r="BP50" s="58"/>
      <c r="BQ50" s="58"/>
      <c r="BR50" s="58"/>
      <c r="BS50" s="58"/>
      <c r="BT50" s="58"/>
      <c r="BU50" s="58"/>
      <c r="BV50" s="58"/>
      <c r="BW50" s="58"/>
      <c r="BX50" s="58"/>
      <c r="BY50" s="58"/>
      <c r="BZ50" s="59"/>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7"/>
      <c r="BM51" s="58"/>
      <c r="BN51" s="58"/>
      <c r="BO51" s="58"/>
      <c r="BP51" s="58"/>
      <c r="BQ51" s="58"/>
      <c r="BR51" s="58"/>
      <c r="BS51" s="58"/>
      <c r="BT51" s="58"/>
      <c r="BU51" s="58"/>
      <c r="BV51" s="58"/>
      <c r="BW51" s="58"/>
      <c r="BX51" s="58"/>
      <c r="BY51" s="58"/>
      <c r="BZ51" s="59"/>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7"/>
      <c r="BM52" s="58"/>
      <c r="BN52" s="58"/>
      <c r="BO52" s="58"/>
      <c r="BP52" s="58"/>
      <c r="BQ52" s="58"/>
      <c r="BR52" s="58"/>
      <c r="BS52" s="58"/>
      <c r="BT52" s="58"/>
      <c r="BU52" s="58"/>
      <c r="BV52" s="58"/>
      <c r="BW52" s="58"/>
      <c r="BX52" s="58"/>
      <c r="BY52" s="58"/>
      <c r="BZ52" s="59"/>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7"/>
      <c r="BM53" s="58"/>
      <c r="BN53" s="58"/>
      <c r="BO53" s="58"/>
      <c r="BP53" s="58"/>
      <c r="BQ53" s="58"/>
      <c r="BR53" s="58"/>
      <c r="BS53" s="58"/>
      <c r="BT53" s="58"/>
      <c r="BU53" s="58"/>
      <c r="BV53" s="58"/>
      <c r="BW53" s="58"/>
      <c r="BX53" s="58"/>
      <c r="BY53" s="58"/>
      <c r="BZ53" s="59"/>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7"/>
      <c r="BM54" s="58"/>
      <c r="BN54" s="58"/>
      <c r="BO54" s="58"/>
      <c r="BP54" s="58"/>
      <c r="BQ54" s="58"/>
      <c r="BR54" s="58"/>
      <c r="BS54" s="58"/>
      <c r="BT54" s="58"/>
      <c r="BU54" s="58"/>
      <c r="BV54" s="58"/>
      <c r="BW54" s="58"/>
      <c r="BX54" s="58"/>
      <c r="BY54" s="58"/>
      <c r="BZ54" s="59"/>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7"/>
      <c r="BM55" s="58"/>
      <c r="BN55" s="58"/>
      <c r="BO55" s="58"/>
      <c r="BP55" s="58"/>
      <c r="BQ55" s="58"/>
      <c r="BR55" s="58"/>
      <c r="BS55" s="58"/>
      <c r="BT55" s="58"/>
      <c r="BU55" s="58"/>
      <c r="BV55" s="58"/>
      <c r="BW55" s="58"/>
      <c r="BX55" s="58"/>
      <c r="BY55" s="58"/>
      <c r="BZ55" s="59"/>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7"/>
      <c r="BM56" s="58"/>
      <c r="BN56" s="58"/>
      <c r="BO56" s="58"/>
      <c r="BP56" s="58"/>
      <c r="BQ56" s="58"/>
      <c r="BR56" s="58"/>
      <c r="BS56" s="58"/>
      <c r="BT56" s="58"/>
      <c r="BU56" s="58"/>
      <c r="BV56" s="58"/>
      <c r="BW56" s="58"/>
      <c r="BX56" s="58"/>
      <c r="BY56" s="58"/>
      <c r="BZ56" s="59"/>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7"/>
      <c r="BM57" s="58"/>
      <c r="BN57" s="58"/>
      <c r="BO57" s="58"/>
      <c r="BP57" s="58"/>
      <c r="BQ57" s="58"/>
      <c r="BR57" s="58"/>
      <c r="BS57" s="58"/>
      <c r="BT57" s="58"/>
      <c r="BU57" s="58"/>
      <c r="BV57" s="58"/>
      <c r="BW57" s="58"/>
      <c r="BX57" s="58"/>
      <c r="BY57" s="58"/>
      <c r="BZ57" s="59"/>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7"/>
      <c r="BM58" s="58"/>
      <c r="BN58" s="58"/>
      <c r="BO58" s="58"/>
      <c r="BP58" s="58"/>
      <c r="BQ58" s="58"/>
      <c r="BR58" s="58"/>
      <c r="BS58" s="58"/>
      <c r="BT58" s="58"/>
      <c r="BU58" s="58"/>
      <c r="BV58" s="58"/>
      <c r="BW58" s="58"/>
      <c r="BX58" s="58"/>
      <c r="BY58" s="58"/>
      <c r="BZ58" s="59"/>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7"/>
      <c r="BM59" s="58"/>
      <c r="BN59" s="58"/>
      <c r="BO59" s="58"/>
      <c r="BP59" s="58"/>
      <c r="BQ59" s="58"/>
      <c r="BR59" s="58"/>
      <c r="BS59" s="58"/>
      <c r="BT59" s="58"/>
      <c r="BU59" s="58"/>
      <c r="BV59" s="58"/>
      <c r="BW59" s="58"/>
      <c r="BX59" s="58"/>
      <c r="BY59" s="58"/>
      <c r="BZ59" s="59"/>
    </row>
    <row r="60" spans="1:78" ht="13.5" customHeight="1" x14ac:dyDescent="0.15">
      <c r="A60" s="2"/>
      <c r="B60" s="72" t="s">
        <v>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57"/>
      <c r="BM60" s="58"/>
      <c r="BN60" s="58"/>
      <c r="BO60" s="58"/>
      <c r="BP60" s="58"/>
      <c r="BQ60" s="58"/>
      <c r="BR60" s="58"/>
      <c r="BS60" s="58"/>
      <c r="BT60" s="58"/>
      <c r="BU60" s="58"/>
      <c r="BV60" s="58"/>
      <c r="BW60" s="58"/>
      <c r="BX60" s="58"/>
      <c r="BY60" s="58"/>
      <c r="BZ60" s="59"/>
    </row>
    <row r="61" spans="1:78" ht="13.5" customHeight="1" x14ac:dyDescent="0.15">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57"/>
      <c r="BM61" s="58"/>
      <c r="BN61" s="58"/>
      <c r="BO61" s="58"/>
      <c r="BP61" s="58"/>
      <c r="BQ61" s="58"/>
      <c r="BR61" s="58"/>
      <c r="BS61" s="58"/>
      <c r="BT61" s="58"/>
      <c r="BU61" s="58"/>
      <c r="BV61" s="58"/>
      <c r="BW61" s="58"/>
      <c r="BX61" s="58"/>
      <c r="BY61" s="58"/>
      <c r="BZ61" s="59"/>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7"/>
      <c r="BM62" s="58"/>
      <c r="BN62" s="58"/>
      <c r="BO62" s="58"/>
      <c r="BP62" s="58"/>
      <c r="BQ62" s="58"/>
      <c r="BR62" s="58"/>
      <c r="BS62" s="58"/>
      <c r="BT62" s="58"/>
      <c r="BU62" s="58"/>
      <c r="BV62" s="58"/>
      <c r="BW62" s="58"/>
      <c r="BX62" s="58"/>
      <c r="BY62" s="58"/>
      <c r="BZ62" s="59"/>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7"/>
      <c r="BM63" s="58"/>
      <c r="BN63" s="58"/>
      <c r="BO63" s="58"/>
      <c r="BP63" s="58"/>
      <c r="BQ63" s="58"/>
      <c r="BR63" s="58"/>
      <c r="BS63" s="58"/>
      <c r="BT63" s="58"/>
      <c r="BU63" s="58"/>
      <c r="BV63" s="58"/>
      <c r="BW63" s="58"/>
      <c r="BX63" s="58"/>
      <c r="BY63" s="58"/>
      <c r="BZ63" s="5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5" t="s">
        <v>28</v>
      </c>
      <c r="BM64" s="76"/>
      <c r="BN64" s="76"/>
      <c r="BO64" s="76"/>
      <c r="BP64" s="76"/>
      <c r="BQ64" s="76"/>
      <c r="BR64" s="76"/>
      <c r="BS64" s="76"/>
      <c r="BT64" s="76"/>
      <c r="BU64" s="76"/>
      <c r="BV64" s="76"/>
      <c r="BW64" s="76"/>
      <c r="BX64" s="76"/>
      <c r="BY64" s="76"/>
      <c r="BZ64" s="7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8"/>
      <c r="BM65" s="79"/>
      <c r="BN65" s="79"/>
      <c r="BO65" s="79"/>
      <c r="BP65" s="79"/>
      <c r="BQ65" s="79"/>
      <c r="BR65" s="79"/>
      <c r="BS65" s="79"/>
      <c r="BT65" s="79"/>
      <c r="BU65" s="79"/>
      <c r="BV65" s="79"/>
      <c r="BW65" s="79"/>
      <c r="BX65" s="79"/>
      <c r="BY65" s="79"/>
      <c r="BZ65" s="8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7" t="s">
        <v>112</v>
      </c>
      <c r="BM66" s="58"/>
      <c r="BN66" s="58"/>
      <c r="BO66" s="58"/>
      <c r="BP66" s="58"/>
      <c r="BQ66" s="58"/>
      <c r="BR66" s="58"/>
      <c r="BS66" s="58"/>
      <c r="BT66" s="58"/>
      <c r="BU66" s="58"/>
      <c r="BV66" s="58"/>
      <c r="BW66" s="58"/>
      <c r="BX66" s="58"/>
      <c r="BY66" s="58"/>
      <c r="BZ66" s="59"/>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7"/>
      <c r="BM67" s="58"/>
      <c r="BN67" s="58"/>
      <c r="BO67" s="58"/>
      <c r="BP67" s="58"/>
      <c r="BQ67" s="58"/>
      <c r="BR67" s="58"/>
      <c r="BS67" s="58"/>
      <c r="BT67" s="58"/>
      <c r="BU67" s="58"/>
      <c r="BV67" s="58"/>
      <c r="BW67" s="58"/>
      <c r="BX67" s="58"/>
      <c r="BY67" s="58"/>
      <c r="BZ67" s="59"/>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7"/>
      <c r="BM68" s="58"/>
      <c r="BN68" s="58"/>
      <c r="BO68" s="58"/>
      <c r="BP68" s="58"/>
      <c r="BQ68" s="58"/>
      <c r="BR68" s="58"/>
      <c r="BS68" s="58"/>
      <c r="BT68" s="58"/>
      <c r="BU68" s="58"/>
      <c r="BV68" s="58"/>
      <c r="BW68" s="58"/>
      <c r="BX68" s="58"/>
      <c r="BY68" s="58"/>
      <c r="BZ68" s="59"/>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7"/>
      <c r="BM69" s="58"/>
      <c r="BN69" s="58"/>
      <c r="BO69" s="58"/>
      <c r="BP69" s="58"/>
      <c r="BQ69" s="58"/>
      <c r="BR69" s="58"/>
      <c r="BS69" s="58"/>
      <c r="BT69" s="58"/>
      <c r="BU69" s="58"/>
      <c r="BV69" s="58"/>
      <c r="BW69" s="58"/>
      <c r="BX69" s="58"/>
      <c r="BY69" s="58"/>
      <c r="BZ69" s="59"/>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7"/>
      <c r="BM70" s="58"/>
      <c r="BN70" s="58"/>
      <c r="BO70" s="58"/>
      <c r="BP70" s="58"/>
      <c r="BQ70" s="58"/>
      <c r="BR70" s="58"/>
      <c r="BS70" s="58"/>
      <c r="BT70" s="58"/>
      <c r="BU70" s="58"/>
      <c r="BV70" s="58"/>
      <c r="BW70" s="58"/>
      <c r="BX70" s="58"/>
      <c r="BY70" s="58"/>
      <c r="BZ70" s="59"/>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7"/>
      <c r="BM71" s="58"/>
      <c r="BN71" s="58"/>
      <c r="BO71" s="58"/>
      <c r="BP71" s="58"/>
      <c r="BQ71" s="58"/>
      <c r="BR71" s="58"/>
      <c r="BS71" s="58"/>
      <c r="BT71" s="58"/>
      <c r="BU71" s="58"/>
      <c r="BV71" s="58"/>
      <c r="BW71" s="58"/>
      <c r="BX71" s="58"/>
      <c r="BY71" s="58"/>
      <c r="BZ71" s="59"/>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7"/>
      <c r="BM72" s="58"/>
      <c r="BN72" s="58"/>
      <c r="BO72" s="58"/>
      <c r="BP72" s="58"/>
      <c r="BQ72" s="58"/>
      <c r="BR72" s="58"/>
      <c r="BS72" s="58"/>
      <c r="BT72" s="58"/>
      <c r="BU72" s="58"/>
      <c r="BV72" s="58"/>
      <c r="BW72" s="58"/>
      <c r="BX72" s="58"/>
      <c r="BY72" s="58"/>
      <c r="BZ72" s="59"/>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7"/>
      <c r="BM73" s="58"/>
      <c r="BN73" s="58"/>
      <c r="BO73" s="58"/>
      <c r="BP73" s="58"/>
      <c r="BQ73" s="58"/>
      <c r="BR73" s="58"/>
      <c r="BS73" s="58"/>
      <c r="BT73" s="58"/>
      <c r="BU73" s="58"/>
      <c r="BV73" s="58"/>
      <c r="BW73" s="58"/>
      <c r="BX73" s="58"/>
      <c r="BY73" s="58"/>
      <c r="BZ73" s="59"/>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7"/>
      <c r="BM74" s="58"/>
      <c r="BN74" s="58"/>
      <c r="BO74" s="58"/>
      <c r="BP74" s="58"/>
      <c r="BQ74" s="58"/>
      <c r="BR74" s="58"/>
      <c r="BS74" s="58"/>
      <c r="BT74" s="58"/>
      <c r="BU74" s="58"/>
      <c r="BV74" s="58"/>
      <c r="BW74" s="58"/>
      <c r="BX74" s="58"/>
      <c r="BY74" s="58"/>
      <c r="BZ74" s="59"/>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7"/>
      <c r="BM75" s="58"/>
      <c r="BN75" s="58"/>
      <c r="BO75" s="58"/>
      <c r="BP75" s="58"/>
      <c r="BQ75" s="58"/>
      <c r="BR75" s="58"/>
      <c r="BS75" s="58"/>
      <c r="BT75" s="58"/>
      <c r="BU75" s="58"/>
      <c r="BV75" s="58"/>
      <c r="BW75" s="58"/>
      <c r="BX75" s="58"/>
      <c r="BY75" s="58"/>
      <c r="BZ75" s="59"/>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7"/>
      <c r="BM76" s="58"/>
      <c r="BN76" s="58"/>
      <c r="BO76" s="58"/>
      <c r="BP76" s="58"/>
      <c r="BQ76" s="58"/>
      <c r="BR76" s="58"/>
      <c r="BS76" s="58"/>
      <c r="BT76" s="58"/>
      <c r="BU76" s="58"/>
      <c r="BV76" s="58"/>
      <c r="BW76" s="58"/>
      <c r="BX76" s="58"/>
      <c r="BY76" s="58"/>
      <c r="BZ76" s="59"/>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7"/>
      <c r="BM77" s="58"/>
      <c r="BN77" s="58"/>
      <c r="BO77" s="58"/>
      <c r="BP77" s="58"/>
      <c r="BQ77" s="58"/>
      <c r="BR77" s="58"/>
      <c r="BS77" s="58"/>
      <c r="BT77" s="58"/>
      <c r="BU77" s="58"/>
      <c r="BV77" s="58"/>
      <c r="BW77" s="58"/>
      <c r="BX77" s="58"/>
      <c r="BY77" s="58"/>
      <c r="BZ77" s="59"/>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7"/>
      <c r="BM78" s="58"/>
      <c r="BN78" s="58"/>
      <c r="BO78" s="58"/>
      <c r="BP78" s="58"/>
      <c r="BQ78" s="58"/>
      <c r="BR78" s="58"/>
      <c r="BS78" s="58"/>
      <c r="BT78" s="58"/>
      <c r="BU78" s="58"/>
      <c r="BV78" s="58"/>
      <c r="BW78" s="58"/>
      <c r="BX78" s="58"/>
      <c r="BY78" s="58"/>
      <c r="BZ78" s="59"/>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7"/>
      <c r="BM79" s="58"/>
      <c r="BN79" s="58"/>
      <c r="BO79" s="58"/>
      <c r="BP79" s="58"/>
      <c r="BQ79" s="58"/>
      <c r="BR79" s="58"/>
      <c r="BS79" s="58"/>
      <c r="BT79" s="58"/>
      <c r="BU79" s="58"/>
      <c r="BV79" s="58"/>
      <c r="BW79" s="58"/>
      <c r="BX79" s="58"/>
      <c r="BY79" s="58"/>
      <c r="BZ79" s="59"/>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7"/>
      <c r="BM80" s="58"/>
      <c r="BN80" s="58"/>
      <c r="BO80" s="58"/>
      <c r="BP80" s="58"/>
      <c r="BQ80" s="58"/>
      <c r="BR80" s="58"/>
      <c r="BS80" s="58"/>
      <c r="BT80" s="58"/>
      <c r="BU80" s="58"/>
      <c r="BV80" s="58"/>
      <c r="BW80" s="58"/>
      <c r="BX80" s="58"/>
      <c r="BY80" s="58"/>
      <c r="BZ80" s="59"/>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7"/>
      <c r="BM81" s="58"/>
      <c r="BN81" s="58"/>
      <c r="BO81" s="58"/>
      <c r="BP81" s="58"/>
      <c r="BQ81" s="58"/>
      <c r="BR81" s="58"/>
      <c r="BS81" s="58"/>
      <c r="BT81" s="58"/>
      <c r="BU81" s="58"/>
      <c r="BV81" s="58"/>
      <c r="BW81" s="58"/>
      <c r="BX81" s="58"/>
      <c r="BY81" s="58"/>
      <c r="BZ81" s="59"/>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【105.46】</v>
      </c>
      <c r="F85" s="13" t="str">
        <f>データ!AS6</f>
        <v>【28.96】</v>
      </c>
      <c r="G85" s="13" t="str">
        <f>データ!BD6</f>
        <v>【185.62】</v>
      </c>
      <c r="H85" s="13" t="str">
        <f>データ!BO6</f>
        <v>【1,125.39】</v>
      </c>
      <c r="I85" s="13" t="str">
        <f>データ!BZ6</f>
        <v>【60.84】</v>
      </c>
      <c r="J85" s="13" t="str">
        <f>データ!CK6</f>
        <v>【272.95】</v>
      </c>
      <c r="K85" s="13" t="str">
        <f>データ!CV6</f>
        <v>【51.15】</v>
      </c>
      <c r="L85" s="13" t="str">
        <f>データ!DG6</f>
        <v>【74.54】</v>
      </c>
      <c r="M85" s="13" t="str">
        <f>データ!DR6</f>
        <v>【35.99】</v>
      </c>
      <c r="N85" s="13" t="str">
        <f>データ!EC6</f>
        <v>【17.28】</v>
      </c>
      <c r="O85" s="13" t="str">
        <f>データ!EN6</f>
        <v>【0.32】</v>
      </c>
    </row>
  </sheetData>
  <sheetProtection algorithmName="SHA-512" hashValue="kwXrP0gF2XPFRFUB0oiBREOe4pBPVGfWAt6prG3Q30yopgPtHLZa/dJ2FVg/l+P6kKA4SgCKunnkgRxBl5X0Kg==" saltValue="ZCcJhHMnT/pUL1r1EoEZHg=="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15">
      <c r="A4" s="15" t="s">
        <v>53</v>
      </c>
      <c r="B4" s="17"/>
      <c r="C4" s="17"/>
      <c r="D4" s="17"/>
      <c r="E4" s="17"/>
      <c r="F4" s="17"/>
      <c r="G4" s="17"/>
      <c r="H4" s="86"/>
      <c r="I4" s="87"/>
      <c r="J4" s="87"/>
      <c r="K4" s="87"/>
      <c r="L4" s="87"/>
      <c r="M4" s="87"/>
      <c r="N4" s="87"/>
      <c r="O4" s="87"/>
      <c r="P4" s="87"/>
      <c r="Q4" s="87"/>
      <c r="R4" s="87"/>
      <c r="S4" s="87"/>
      <c r="T4" s="87"/>
      <c r="U4" s="87"/>
      <c r="V4" s="87"/>
      <c r="W4" s="88"/>
      <c r="X4" s="82" t="s">
        <v>54</v>
      </c>
      <c r="Y4" s="82"/>
      <c r="Z4" s="82"/>
      <c r="AA4" s="82"/>
      <c r="AB4" s="82"/>
      <c r="AC4" s="82"/>
      <c r="AD4" s="82"/>
      <c r="AE4" s="82"/>
      <c r="AF4" s="82"/>
      <c r="AG4" s="82"/>
      <c r="AH4" s="82"/>
      <c r="AI4" s="82" t="s">
        <v>55</v>
      </c>
      <c r="AJ4" s="82"/>
      <c r="AK4" s="82"/>
      <c r="AL4" s="82"/>
      <c r="AM4" s="82"/>
      <c r="AN4" s="82"/>
      <c r="AO4" s="82"/>
      <c r="AP4" s="82"/>
      <c r="AQ4" s="82"/>
      <c r="AR4" s="82"/>
      <c r="AS4" s="82"/>
      <c r="AT4" s="82" t="s">
        <v>56</v>
      </c>
      <c r="AU4" s="82"/>
      <c r="AV4" s="82"/>
      <c r="AW4" s="82"/>
      <c r="AX4" s="82"/>
      <c r="AY4" s="82"/>
      <c r="AZ4" s="82"/>
      <c r="BA4" s="82"/>
      <c r="BB4" s="82"/>
      <c r="BC4" s="82"/>
      <c r="BD4" s="82"/>
      <c r="BE4" s="82" t="s">
        <v>57</v>
      </c>
      <c r="BF4" s="82"/>
      <c r="BG4" s="82"/>
      <c r="BH4" s="82"/>
      <c r="BI4" s="82"/>
      <c r="BJ4" s="82"/>
      <c r="BK4" s="82"/>
      <c r="BL4" s="82"/>
      <c r="BM4" s="82"/>
      <c r="BN4" s="82"/>
      <c r="BO4" s="82"/>
      <c r="BP4" s="82" t="s">
        <v>58</v>
      </c>
      <c r="BQ4" s="82"/>
      <c r="BR4" s="82"/>
      <c r="BS4" s="82"/>
      <c r="BT4" s="82"/>
      <c r="BU4" s="82"/>
      <c r="BV4" s="82"/>
      <c r="BW4" s="82"/>
      <c r="BX4" s="82"/>
      <c r="BY4" s="82"/>
      <c r="BZ4" s="82"/>
      <c r="CA4" s="82" t="s">
        <v>59</v>
      </c>
      <c r="CB4" s="82"/>
      <c r="CC4" s="82"/>
      <c r="CD4" s="82"/>
      <c r="CE4" s="82"/>
      <c r="CF4" s="82"/>
      <c r="CG4" s="82"/>
      <c r="CH4" s="82"/>
      <c r="CI4" s="82"/>
      <c r="CJ4" s="82"/>
      <c r="CK4" s="82"/>
      <c r="CL4" s="82" t="s">
        <v>60</v>
      </c>
      <c r="CM4" s="82"/>
      <c r="CN4" s="82"/>
      <c r="CO4" s="82"/>
      <c r="CP4" s="82"/>
      <c r="CQ4" s="82"/>
      <c r="CR4" s="82"/>
      <c r="CS4" s="82"/>
      <c r="CT4" s="82"/>
      <c r="CU4" s="82"/>
      <c r="CV4" s="82"/>
      <c r="CW4" s="82" t="s">
        <v>61</v>
      </c>
      <c r="CX4" s="82"/>
      <c r="CY4" s="82"/>
      <c r="CZ4" s="82"/>
      <c r="DA4" s="82"/>
      <c r="DB4" s="82"/>
      <c r="DC4" s="82"/>
      <c r="DD4" s="82"/>
      <c r="DE4" s="82"/>
      <c r="DF4" s="82"/>
      <c r="DG4" s="82"/>
      <c r="DH4" s="82" t="s">
        <v>62</v>
      </c>
      <c r="DI4" s="82"/>
      <c r="DJ4" s="82"/>
      <c r="DK4" s="82"/>
      <c r="DL4" s="82"/>
      <c r="DM4" s="82"/>
      <c r="DN4" s="82"/>
      <c r="DO4" s="82"/>
      <c r="DP4" s="82"/>
      <c r="DQ4" s="82"/>
      <c r="DR4" s="82"/>
      <c r="DS4" s="82" t="s">
        <v>63</v>
      </c>
      <c r="DT4" s="82"/>
      <c r="DU4" s="82"/>
      <c r="DV4" s="82"/>
      <c r="DW4" s="82"/>
      <c r="DX4" s="82"/>
      <c r="DY4" s="82"/>
      <c r="DZ4" s="82"/>
      <c r="EA4" s="82"/>
      <c r="EB4" s="82"/>
      <c r="EC4" s="82"/>
      <c r="ED4" s="82" t="s">
        <v>64</v>
      </c>
      <c r="EE4" s="82"/>
      <c r="EF4" s="82"/>
      <c r="EG4" s="82"/>
      <c r="EH4" s="82"/>
      <c r="EI4" s="82"/>
      <c r="EJ4" s="82"/>
      <c r="EK4" s="82"/>
      <c r="EL4" s="82"/>
      <c r="EM4" s="82"/>
      <c r="EN4" s="82"/>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2021</v>
      </c>
      <c r="C6" s="20">
        <f t="shared" ref="C6:W6" si="3">C7</f>
        <v>304221</v>
      </c>
      <c r="D6" s="20">
        <f t="shared" si="3"/>
        <v>46</v>
      </c>
      <c r="E6" s="20">
        <f t="shared" si="3"/>
        <v>1</v>
      </c>
      <c r="F6" s="20">
        <f t="shared" si="3"/>
        <v>0</v>
      </c>
      <c r="G6" s="20">
        <f t="shared" si="3"/>
        <v>5</v>
      </c>
      <c r="H6" s="20" t="str">
        <f t="shared" si="3"/>
        <v>和歌山県　太地町</v>
      </c>
      <c r="I6" s="20" t="str">
        <f t="shared" si="3"/>
        <v>法適用</v>
      </c>
      <c r="J6" s="20" t="str">
        <f t="shared" si="3"/>
        <v>水道事業</v>
      </c>
      <c r="K6" s="20" t="str">
        <f t="shared" si="3"/>
        <v>簡易水道事業</v>
      </c>
      <c r="L6" s="20" t="str">
        <f t="shared" si="3"/>
        <v>C3</v>
      </c>
      <c r="M6" s="20" t="str">
        <f t="shared" si="3"/>
        <v>非設置</v>
      </c>
      <c r="N6" s="21" t="str">
        <f t="shared" si="3"/>
        <v>-</v>
      </c>
      <c r="O6" s="21">
        <f t="shared" si="3"/>
        <v>56.56</v>
      </c>
      <c r="P6" s="21">
        <f t="shared" si="3"/>
        <v>100</v>
      </c>
      <c r="Q6" s="21">
        <f t="shared" si="3"/>
        <v>2910</v>
      </c>
      <c r="R6" s="21">
        <f t="shared" si="3"/>
        <v>2939</v>
      </c>
      <c r="S6" s="21">
        <f t="shared" si="3"/>
        <v>5.81</v>
      </c>
      <c r="T6" s="21">
        <f t="shared" si="3"/>
        <v>505.85</v>
      </c>
      <c r="U6" s="21">
        <f t="shared" si="3"/>
        <v>2919</v>
      </c>
      <c r="V6" s="21">
        <f t="shared" si="3"/>
        <v>3.14</v>
      </c>
      <c r="W6" s="21">
        <f t="shared" si="3"/>
        <v>929.62</v>
      </c>
      <c r="X6" s="22">
        <f>IF(X7="",NA(),X7)</f>
        <v>118.41</v>
      </c>
      <c r="Y6" s="22">
        <f t="shared" ref="Y6:AG6" si="4">IF(Y7="",NA(),Y7)</f>
        <v>104.78</v>
      </c>
      <c r="Z6" s="22">
        <f t="shared" si="4"/>
        <v>112.86</v>
      </c>
      <c r="AA6" s="22">
        <f t="shared" si="4"/>
        <v>119.7</v>
      </c>
      <c r="AB6" s="22">
        <f t="shared" si="4"/>
        <v>106.9</v>
      </c>
      <c r="AC6" s="22">
        <f t="shared" si="4"/>
        <v>111.37</v>
      </c>
      <c r="AD6" s="22">
        <f t="shared" si="4"/>
        <v>109.77</v>
      </c>
      <c r="AE6" s="22">
        <f t="shared" si="4"/>
        <v>105.45</v>
      </c>
      <c r="AF6" s="22">
        <f t="shared" si="4"/>
        <v>103.82</v>
      </c>
      <c r="AG6" s="22">
        <f t="shared" si="4"/>
        <v>105.75</v>
      </c>
      <c r="AH6" s="21" t="str">
        <f>IF(AH7="","",IF(AH7="-","【-】","【"&amp;SUBSTITUTE(TEXT(AH7,"#,##0.00"),"-","△")&amp;"】"))</f>
        <v>【105.46】</v>
      </c>
      <c r="AI6" s="21">
        <f>IF(AI7="",NA(),AI7)</f>
        <v>0</v>
      </c>
      <c r="AJ6" s="21">
        <f t="shared" ref="AJ6:AR6" si="5">IF(AJ7="",NA(),AJ7)</f>
        <v>0</v>
      </c>
      <c r="AK6" s="21">
        <f t="shared" si="5"/>
        <v>0</v>
      </c>
      <c r="AL6" s="21">
        <f t="shared" si="5"/>
        <v>0</v>
      </c>
      <c r="AM6" s="21">
        <f t="shared" si="5"/>
        <v>0</v>
      </c>
      <c r="AN6" s="22">
        <f t="shared" si="5"/>
        <v>3.02</v>
      </c>
      <c r="AO6" s="22">
        <f t="shared" si="5"/>
        <v>4.96</v>
      </c>
      <c r="AP6" s="22">
        <f t="shared" si="5"/>
        <v>29.38</v>
      </c>
      <c r="AQ6" s="22">
        <f t="shared" si="5"/>
        <v>31.54</v>
      </c>
      <c r="AR6" s="22">
        <f t="shared" si="5"/>
        <v>31.15</v>
      </c>
      <c r="AS6" s="21" t="str">
        <f>IF(AS7="","",IF(AS7="-","【-】","【"&amp;SUBSTITUTE(TEXT(AS7,"#,##0.00"),"-","△")&amp;"】"))</f>
        <v>【28.96】</v>
      </c>
      <c r="AT6" s="22">
        <f>IF(AT7="",NA(),AT7)</f>
        <v>298.66000000000003</v>
      </c>
      <c r="AU6" s="22">
        <f t="shared" ref="AU6:BC6" si="6">IF(AU7="",NA(),AU7)</f>
        <v>415.46</v>
      </c>
      <c r="AV6" s="22">
        <f t="shared" si="6"/>
        <v>344.14</v>
      </c>
      <c r="AW6" s="22">
        <f t="shared" si="6"/>
        <v>614.86</v>
      </c>
      <c r="AX6" s="22">
        <f t="shared" si="6"/>
        <v>637.05999999999995</v>
      </c>
      <c r="AY6" s="22">
        <f t="shared" si="6"/>
        <v>533.21</v>
      </c>
      <c r="AZ6" s="22">
        <f t="shared" si="6"/>
        <v>563.05999999999995</v>
      </c>
      <c r="BA6" s="22">
        <f t="shared" si="6"/>
        <v>413.82</v>
      </c>
      <c r="BB6" s="22">
        <f t="shared" si="6"/>
        <v>302.22000000000003</v>
      </c>
      <c r="BC6" s="22">
        <f t="shared" si="6"/>
        <v>263.45</v>
      </c>
      <c r="BD6" s="21" t="str">
        <f>IF(BD7="","",IF(BD7="-","【-】","【"&amp;SUBSTITUTE(TEXT(BD7,"#,##0.00"),"-","△")&amp;"】"))</f>
        <v>【185.62】</v>
      </c>
      <c r="BE6" s="22">
        <f>IF(BE7="",NA(),BE7)</f>
        <v>500.57</v>
      </c>
      <c r="BF6" s="22">
        <f t="shared" ref="BF6:BN6" si="7">IF(BF7="",NA(),BF7)</f>
        <v>488.3</v>
      </c>
      <c r="BG6" s="22">
        <f t="shared" si="7"/>
        <v>614.04</v>
      </c>
      <c r="BH6" s="22">
        <f t="shared" si="7"/>
        <v>727.04</v>
      </c>
      <c r="BI6" s="22">
        <f t="shared" si="7"/>
        <v>744.37</v>
      </c>
      <c r="BJ6" s="22">
        <f t="shared" si="7"/>
        <v>634.09</v>
      </c>
      <c r="BK6" s="22">
        <f t="shared" si="7"/>
        <v>651.9</v>
      </c>
      <c r="BL6" s="22">
        <f t="shared" si="7"/>
        <v>698.55</v>
      </c>
      <c r="BM6" s="22">
        <f t="shared" si="7"/>
        <v>970.36</v>
      </c>
      <c r="BN6" s="22">
        <f t="shared" si="7"/>
        <v>940.22</v>
      </c>
      <c r="BO6" s="21" t="str">
        <f>IF(BO7="","",IF(BO7="-","【-】","【"&amp;SUBSTITUTE(TEXT(BO7,"#,##0.00"),"-","△")&amp;"】"))</f>
        <v>【1,125.39】</v>
      </c>
      <c r="BP6" s="22">
        <f>IF(BP7="",NA(),BP7)</f>
        <v>117.66</v>
      </c>
      <c r="BQ6" s="22">
        <f t="shared" ref="BQ6:BY6" si="8">IF(BQ7="",NA(),BQ7)</f>
        <v>104.42</v>
      </c>
      <c r="BR6" s="22">
        <f t="shared" si="8"/>
        <v>112.09</v>
      </c>
      <c r="BS6" s="22">
        <f t="shared" si="8"/>
        <v>114.22</v>
      </c>
      <c r="BT6" s="22">
        <f t="shared" si="8"/>
        <v>106.34</v>
      </c>
      <c r="BU6" s="22">
        <f t="shared" si="8"/>
        <v>76.739999999999995</v>
      </c>
      <c r="BV6" s="22">
        <f t="shared" si="8"/>
        <v>75.28</v>
      </c>
      <c r="BW6" s="22">
        <f t="shared" si="8"/>
        <v>73.7</v>
      </c>
      <c r="BX6" s="22">
        <f t="shared" si="8"/>
        <v>64.52</v>
      </c>
      <c r="BY6" s="22">
        <f t="shared" si="8"/>
        <v>66.8</v>
      </c>
      <c r="BZ6" s="21" t="str">
        <f>IF(BZ7="","",IF(BZ7="-","【-】","【"&amp;SUBSTITUTE(TEXT(BZ7,"#,##0.00"),"-","△")&amp;"】"))</f>
        <v>【60.84】</v>
      </c>
      <c r="CA6" s="22">
        <f>IF(CA7="",NA(),CA7)</f>
        <v>137.83000000000001</v>
      </c>
      <c r="CB6" s="22">
        <f t="shared" ref="CB6:CJ6" si="9">IF(CB7="",NA(),CB7)</f>
        <v>152.83000000000001</v>
      </c>
      <c r="CC6" s="22">
        <f t="shared" si="9"/>
        <v>144.83000000000001</v>
      </c>
      <c r="CD6" s="22">
        <f t="shared" si="9"/>
        <v>142.29</v>
      </c>
      <c r="CE6" s="22">
        <f t="shared" si="9"/>
        <v>153.36000000000001</v>
      </c>
      <c r="CF6" s="22">
        <f t="shared" si="9"/>
        <v>252.45</v>
      </c>
      <c r="CG6" s="22">
        <f t="shared" si="9"/>
        <v>255.35</v>
      </c>
      <c r="CH6" s="22">
        <f t="shared" si="9"/>
        <v>261.02</v>
      </c>
      <c r="CI6" s="22">
        <f t="shared" si="9"/>
        <v>270.68</v>
      </c>
      <c r="CJ6" s="22">
        <f t="shared" si="9"/>
        <v>268.88</v>
      </c>
      <c r="CK6" s="21" t="str">
        <f>IF(CK7="","",IF(CK7="-","【-】","【"&amp;SUBSTITUTE(TEXT(CK7,"#,##0.00"),"-","△")&amp;"】"))</f>
        <v>【272.95】</v>
      </c>
      <c r="CL6" s="22">
        <f>IF(CL7="",NA(),CL7)</f>
        <v>67.099999999999994</v>
      </c>
      <c r="CM6" s="22">
        <f t="shared" ref="CM6:CU6" si="10">IF(CM7="",NA(),CM7)</f>
        <v>64.17</v>
      </c>
      <c r="CN6" s="22">
        <f t="shared" si="10"/>
        <v>61.51</v>
      </c>
      <c r="CO6" s="22">
        <f t="shared" si="10"/>
        <v>54.76</v>
      </c>
      <c r="CP6" s="22">
        <f t="shared" si="10"/>
        <v>59.52</v>
      </c>
      <c r="CQ6" s="22">
        <f t="shared" si="10"/>
        <v>47.18</v>
      </c>
      <c r="CR6" s="22">
        <f t="shared" si="10"/>
        <v>45.73</v>
      </c>
      <c r="CS6" s="22">
        <f t="shared" si="10"/>
        <v>49.01</v>
      </c>
      <c r="CT6" s="22">
        <f t="shared" si="10"/>
        <v>48.86</v>
      </c>
      <c r="CU6" s="22">
        <f t="shared" si="10"/>
        <v>49</v>
      </c>
      <c r="CV6" s="21" t="str">
        <f>IF(CV7="","",IF(CV7="-","【-】","【"&amp;SUBSTITUTE(TEXT(CV7,"#,##0.00"),"-","△")&amp;"】"))</f>
        <v>【51.15】</v>
      </c>
      <c r="CW6" s="22">
        <f>IF(CW7="",NA(),CW7)</f>
        <v>54.07</v>
      </c>
      <c r="CX6" s="22">
        <f t="shared" ref="CX6:DF6" si="11">IF(CX7="",NA(),CX7)</f>
        <v>56.48</v>
      </c>
      <c r="CY6" s="22">
        <f t="shared" si="11"/>
        <v>56.57</v>
      </c>
      <c r="CZ6" s="22">
        <f t="shared" si="11"/>
        <v>61.57</v>
      </c>
      <c r="DA6" s="22">
        <f t="shared" si="11"/>
        <v>55.19</v>
      </c>
      <c r="DB6" s="22">
        <f t="shared" si="11"/>
        <v>80.209999999999994</v>
      </c>
      <c r="DC6" s="22">
        <f t="shared" si="11"/>
        <v>80.25</v>
      </c>
      <c r="DD6" s="22">
        <f t="shared" si="11"/>
        <v>76.569999999999993</v>
      </c>
      <c r="DE6" s="22">
        <f t="shared" si="11"/>
        <v>76.48</v>
      </c>
      <c r="DF6" s="22">
        <f t="shared" si="11"/>
        <v>75.64</v>
      </c>
      <c r="DG6" s="21" t="str">
        <f>IF(DG7="","",IF(DG7="-","【-】","【"&amp;SUBSTITUTE(TEXT(DG7,"#,##0.00"),"-","△")&amp;"】"))</f>
        <v>【74.54】</v>
      </c>
      <c r="DH6" s="22">
        <f>IF(DH7="",NA(),DH7)</f>
        <v>34.200000000000003</v>
      </c>
      <c r="DI6" s="22">
        <f t="shared" ref="DI6:DQ6" si="12">IF(DI7="",NA(),DI7)</f>
        <v>36.92</v>
      </c>
      <c r="DJ6" s="22">
        <f t="shared" si="12"/>
        <v>39.01</v>
      </c>
      <c r="DK6" s="22">
        <f t="shared" si="12"/>
        <v>32.03</v>
      </c>
      <c r="DL6" s="22">
        <f t="shared" si="12"/>
        <v>32.46</v>
      </c>
      <c r="DM6" s="22">
        <f t="shared" si="12"/>
        <v>45.8</v>
      </c>
      <c r="DN6" s="22">
        <f t="shared" si="12"/>
        <v>46.28</v>
      </c>
      <c r="DO6" s="22">
        <f t="shared" si="12"/>
        <v>49.34</v>
      </c>
      <c r="DP6" s="22">
        <f t="shared" si="12"/>
        <v>39.409999999999997</v>
      </c>
      <c r="DQ6" s="22">
        <f t="shared" si="12"/>
        <v>41.18</v>
      </c>
      <c r="DR6" s="21" t="str">
        <f>IF(DR7="","",IF(DR7="-","【-】","【"&amp;SUBSTITUTE(TEXT(DR7,"#,##0.00"),"-","△")&amp;"】"))</f>
        <v>【35.99】</v>
      </c>
      <c r="DS6" s="22">
        <f>IF(DS7="",NA(),DS7)</f>
        <v>4.49</v>
      </c>
      <c r="DT6" s="22">
        <f t="shared" ref="DT6:EB6" si="13">IF(DT7="",NA(),DT7)</f>
        <v>4.49</v>
      </c>
      <c r="DU6" s="22">
        <f t="shared" si="13"/>
        <v>4.49</v>
      </c>
      <c r="DV6" s="22">
        <f t="shared" si="13"/>
        <v>4.3899999999999997</v>
      </c>
      <c r="DW6" s="22">
        <f t="shared" si="13"/>
        <v>4.3899999999999997</v>
      </c>
      <c r="DX6" s="22">
        <f t="shared" si="13"/>
        <v>20.02</v>
      </c>
      <c r="DY6" s="22">
        <f t="shared" si="13"/>
        <v>18.03</v>
      </c>
      <c r="DZ6" s="22">
        <f t="shared" si="13"/>
        <v>22.75</v>
      </c>
      <c r="EA6" s="22">
        <f t="shared" si="13"/>
        <v>20.97</v>
      </c>
      <c r="EB6" s="22">
        <f t="shared" si="13"/>
        <v>21.65</v>
      </c>
      <c r="EC6" s="21" t="str">
        <f>IF(EC7="","",IF(EC7="-","【-】","【"&amp;SUBSTITUTE(TEXT(EC7,"#,##0.00"),"-","△")&amp;"】"))</f>
        <v>【17.28】</v>
      </c>
      <c r="ED6" s="21">
        <f>IF(ED7="",NA(),ED7)</f>
        <v>0</v>
      </c>
      <c r="EE6" s="21">
        <f t="shared" ref="EE6:EM6" si="14">IF(EE7="",NA(),EE7)</f>
        <v>0</v>
      </c>
      <c r="EF6" s="21">
        <f t="shared" si="14"/>
        <v>0</v>
      </c>
      <c r="EG6" s="22">
        <f t="shared" si="14"/>
        <v>1.32</v>
      </c>
      <c r="EH6" s="22">
        <f t="shared" si="14"/>
        <v>0.3</v>
      </c>
      <c r="EI6" s="22">
        <f t="shared" si="14"/>
        <v>0.52</v>
      </c>
      <c r="EJ6" s="22">
        <f t="shared" si="14"/>
        <v>0.46</v>
      </c>
      <c r="EK6" s="22">
        <f t="shared" si="14"/>
        <v>0.43</v>
      </c>
      <c r="EL6" s="22">
        <f t="shared" si="14"/>
        <v>1.1499999999999999</v>
      </c>
      <c r="EM6" s="22">
        <f t="shared" si="14"/>
        <v>0.28999999999999998</v>
      </c>
      <c r="EN6" s="21" t="str">
        <f>IF(EN7="","",IF(EN7="-","【-】","【"&amp;SUBSTITUTE(TEXT(EN7,"#,##0.00"),"-","△")&amp;"】"))</f>
        <v>【0.32】</v>
      </c>
    </row>
    <row r="7" spans="1:144" s="23" customFormat="1" x14ac:dyDescent="0.15">
      <c r="A7" s="15"/>
      <c r="B7" s="24">
        <v>2021</v>
      </c>
      <c r="C7" s="24">
        <v>304221</v>
      </c>
      <c r="D7" s="24">
        <v>46</v>
      </c>
      <c r="E7" s="24">
        <v>1</v>
      </c>
      <c r="F7" s="24">
        <v>0</v>
      </c>
      <c r="G7" s="24">
        <v>5</v>
      </c>
      <c r="H7" s="24" t="s">
        <v>93</v>
      </c>
      <c r="I7" s="24" t="s">
        <v>94</v>
      </c>
      <c r="J7" s="24" t="s">
        <v>95</v>
      </c>
      <c r="K7" s="24" t="s">
        <v>96</v>
      </c>
      <c r="L7" s="24" t="s">
        <v>97</v>
      </c>
      <c r="M7" s="24" t="s">
        <v>98</v>
      </c>
      <c r="N7" s="25" t="s">
        <v>99</v>
      </c>
      <c r="O7" s="25">
        <v>56.56</v>
      </c>
      <c r="P7" s="25">
        <v>100</v>
      </c>
      <c r="Q7" s="25">
        <v>2910</v>
      </c>
      <c r="R7" s="25">
        <v>2939</v>
      </c>
      <c r="S7" s="25">
        <v>5.81</v>
      </c>
      <c r="T7" s="25">
        <v>505.85</v>
      </c>
      <c r="U7" s="25">
        <v>2919</v>
      </c>
      <c r="V7" s="25">
        <v>3.14</v>
      </c>
      <c r="W7" s="25">
        <v>929.62</v>
      </c>
      <c r="X7" s="25">
        <v>118.41</v>
      </c>
      <c r="Y7" s="25">
        <v>104.78</v>
      </c>
      <c r="Z7" s="25">
        <v>112.86</v>
      </c>
      <c r="AA7" s="25">
        <v>119.7</v>
      </c>
      <c r="AB7" s="25">
        <v>106.9</v>
      </c>
      <c r="AC7" s="25">
        <v>111.37</v>
      </c>
      <c r="AD7" s="25">
        <v>109.77</v>
      </c>
      <c r="AE7" s="25">
        <v>105.45</v>
      </c>
      <c r="AF7" s="25">
        <v>103.82</v>
      </c>
      <c r="AG7" s="25">
        <v>105.75</v>
      </c>
      <c r="AH7" s="25">
        <v>105.46</v>
      </c>
      <c r="AI7" s="25">
        <v>0</v>
      </c>
      <c r="AJ7" s="25">
        <v>0</v>
      </c>
      <c r="AK7" s="25">
        <v>0</v>
      </c>
      <c r="AL7" s="25">
        <v>0</v>
      </c>
      <c r="AM7" s="25">
        <v>0</v>
      </c>
      <c r="AN7" s="25">
        <v>3.02</v>
      </c>
      <c r="AO7" s="25">
        <v>4.96</v>
      </c>
      <c r="AP7" s="25">
        <v>29.38</v>
      </c>
      <c r="AQ7" s="25">
        <v>31.54</v>
      </c>
      <c r="AR7" s="25">
        <v>31.15</v>
      </c>
      <c r="AS7" s="25">
        <v>28.96</v>
      </c>
      <c r="AT7" s="25">
        <v>298.66000000000003</v>
      </c>
      <c r="AU7" s="25">
        <v>415.46</v>
      </c>
      <c r="AV7" s="25">
        <v>344.14</v>
      </c>
      <c r="AW7" s="25">
        <v>614.86</v>
      </c>
      <c r="AX7" s="25">
        <v>637.05999999999995</v>
      </c>
      <c r="AY7" s="25">
        <v>533.21</v>
      </c>
      <c r="AZ7" s="25">
        <v>563.05999999999995</v>
      </c>
      <c r="BA7" s="25">
        <v>413.82</v>
      </c>
      <c r="BB7" s="25">
        <v>302.22000000000003</v>
      </c>
      <c r="BC7" s="25">
        <v>263.45</v>
      </c>
      <c r="BD7" s="25">
        <v>185.62</v>
      </c>
      <c r="BE7" s="25">
        <v>500.57</v>
      </c>
      <c r="BF7" s="25">
        <v>488.3</v>
      </c>
      <c r="BG7" s="25">
        <v>614.04</v>
      </c>
      <c r="BH7" s="25">
        <v>727.04</v>
      </c>
      <c r="BI7" s="25">
        <v>744.37</v>
      </c>
      <c r="BJ7" s="25">
        <v>634.09</v>
      </c>
      <c r="BK7" s="25">
        <v>651.9</v>
      </c>
      <c r="BL7" s="25">
        <v>698.55</v>
      </c>
      <c r="BM7" s="25">
        <v>970.36</v>
      </c>
      <c r="BN7" s="25">
        <v>940.22</v>
      </c>
      <c r="BO7" s="25">
        <v>1125.3900000000001</v>
      </c>
      <c r="BP7" s="25">
        <v>117.66</v>
      </c>
      <c r="BQ7" s="25">
        <v>104.42</v>
      </c>
      <c r="BR7" s="25">
        <v>112.09</v>
      </c>
      <c r="BS7" s="25">
        <v>114.22</v>
      </c>
      <c r="BT7" s="25">
        <v>106.34</v>
      </c>
      <c r="BU7" s="25">
        <v>76.739999999999995</v>
      </c>
      <c r="BV7" s="25">
        <v>75.28</v>
      </c>
      <c r="BW7" s="25">
        <v>73.7</v>
      </c>
      <c r="BX7" s="25">
        <v>64.52</v>
      </c>
      <c r="BY7" s="25">
        <v>66.8</v>
      </c>
      <c r="BZ7" s="25">
        <v>60.84</v>
      </c>
      <c r="CA7" s="25">
        <v>137.83000000000001</v>
      </c>
      <c r="CB7" s="25">
        <v>152.83000000000001</v>
      </c>
      <c r="CC7" s="25">
        <v>144.83000000000001</v>
      </c>
      <c r="CD7" s="25">
        <v>142.29</v>
      </c>
      <c r="CE7" s="25">
        <v>153.36000000000001</v>
      </c>
      <c r="CF7" s="25">
        <v>252.45</v>
      </c>
      <c r="CG7" s="25">
        <v>255.35</v>
      </c>
      <c r="CH7" s="25">
        <v>261.02</v>
      </c>
      <c r="CI7" s="25">
        <v>270.68</v>
      </c>
      <c r="CJ7" s="25">
        <v>268.88</v>
      </c>
      <c r="CK7" s="25">
        <v>272.95</v>
      </c>
      <c r="CL7" s="25">
        <v>67.099999999999994</v>
      </c>
      <c r="CM7" s="25">
        <v>64.17</v>
      </c>
      <c r="CN7" s="25">
        <v>61.51</v>
      </c>
      <c r="CO7" s="25">
        <v>54.76</v>
      </c>
      <c r="CP7" s="25">
        <v>59.52</v>
      </c>
      <c r="CQ7" s="25">
        <v>47.18</v>
      </c>
      <c r="CR7" s="25">
        <v>45.73</v>
      </c>
      <c r="CS7" s="25">
        <v>49.01</v>
      </c>
      <c r="CT7" s="25">
        <v>48.86</v>
      </c>
      <c r="CU7" s="25">
        <v>49</v>
      </c>
      <c r="CV7" s="25">
        <v>51.15</v>
      </c>
      <c r="CW7" s="25">
        <v>54.07</v>
      </c>
      <c r="CX7" s="25">
        <v>56.48</v>
      </c>
      <c r="CY7" s="25">
        <v>56.57</v>
      </c>
      <c r="CZ7" s="25">
        <v>61.57</v>
      </c>
      <c r="DA7" s="25">
        <v>55.19</v>
      </c>
      <c r="DB7" s="25">
        <v>80.209999999999994</v>
      </c>
      <c r="DC7" s="25">
        <v>80.25</v>
      </c>
      <c r="DD7" s="25">
        <v>76.569999999999993</v>
      </c>
      <c r="DE7" s="25">
        <v>76.48</v>
      </c>
      <c r="DF7" s="25">
        <v>75.64</v>
      </c>
      <c r="DG7" s="25">
        <v>74.540000000000006</v>
      </c>
      <c r="DH7" s="25">
        <v>34.200000000000003</v>
      </c>
      <c r="DI7" s="25">
        <v>36.92</v>
      </c>
      <c r="DJ7" s="25">
        <v>39.01</v>
      </c>
      <c r="DK7" s="25">
        <v>32.03</v>
      </c>
      <c r="DL7" s="25">
        <v>32.46</v>
      </c>
      <c r="DM7" s="25">
        <v>45.8</v>
      </c>
      <c r="DN7" s="25">
        <v>46.28</v>
      </c>
      <c r="DO7" s="25">
        <v>49.34</v>
      </c>
      <c r="DP7" s="25">
        <v>39.409999999999997</v>
      </c>
      <c r="DQ7" s="25">
        <v>41.18</v>
      </c>
      <c r="DR7" s="25">
        <v>35.99</v>
      </c>
      <c r="DS7" s="25">
        <v>4.49</v>
      </c>
      <c r="DT7" s="25">
        <v>4.49</v>
      </c>
      <c r="DU7" s="25">
        <v>4.49</v>
      </c>
      <c r="DV7" s="25">
        <v>4.3899999999999997</v>
      </c>
      <c r="DW7" s="25">
        <v>4.3899999999999997</v>
      </c>
      <c r="DX7" s="25">
        <v>20.02</v>
      </c>
      <c r="DY7" s="25">
        <v>18.03</v>
      </c>
      <c r="DZ7" s="25">
        <v>22.75</v>
      </c>
      <c r="EA7" s="25">
        <v>20.97</v>
      </c>
      <c r="EB7" s="25">
        <v>21.65</v>
      </c>
      <c r="EC7" s="25">
        <v>17.28</v>
      </c>
      <c r="ED7" s="25">
        <v>0</v>
      </c>
      <c r="EE7" s="25">
        <v>0</v>
      </c>
      <c r="EF7" s="25">
        <v>0</v>
      </c>
      <c r="EG7" s="25">
        <v>1.32</v>
      </c>
      <c r="EH7" s="25">
        <v>0.3</v>
      </c>
      <c r="EI7" s="25">
        <v>0.52</v>
      </c>
      <c r="EJ7" s="25">
        <v>0.46</v>
      </c>
      <c r="EK7" s="25">
        <v>0.43</v>
      </c>
      <c r="EL7" s="25">
        <v>1.1499999999999999</v>
      </c>
      <c r="EM7" s="25">
        <v>0.28999999999999998</v>
      </c>
      <c r="EN7" s="25">
        <v>0.32</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 t="shared" ref="B10:C10" si="15">DATEVALUE($B7+12-B11&amp;"/1/"&amp;B12)</f>
        <v>47119</v>
      </c>
      <c r="C10" s="29">
        <f t="shared" si="15"/>
        <v>47484</v>
      </c>
      <c r="D10" s="30">
        <f>DATEVALUE($B7+12-D11&amp;"/1/"&amp;D12)</f>
        <v>47849</v>
      </c>
      <c r="E10" s="30">
        <f>DATEVALUE($B7+12-E11&amp;"/1/"&amp;E12)</f>
        <v>48215</v>
      </c>
      <c r="F10" s="30">
        <f>DATEVALUE($B7+12-F11&amp;"/1/"&amp;F12)</f>
        <v>48582</v>
      </c>
    </row>
    <row r="11" spans="1:144" x14ac:dyDescent="0.15">
      <c r="B11">
        <v>4</v>
      </c>
      <c r="C11">
        <v>3</v>
      </c>
      <c r="D11">
        <v>2</v>
      </c>
      <c r="E11">
        <v>1</v>
      </c>
      <c r="F11">
        <v>0</v>
      </c>
      <c r="G11" t="s">
        <v>105</v>
      </c>
    </row>
    <row r="12" spans="1:144" x14ac:dyDescent="0.15">
      <c r="B12">
        <v>1</v>
      </c>
      <c r="C12">
        <v>1</v>
      </c>
      <c r="D12">
        <v>1</v>
      </c>
      <c r="E12">
        <v>2</v>
      </c>
      <c r="F12">
        <v>3</v>
      </c>
      <c r="G12" t="s">
        <v>106</v>
      </c>
    </row>
    <row r="13" spans="1:144" x14ac:dyDescent="0.15">
      <c r="B13" t="s">
        <v>107</v>
      </c>
      <c r="C13" t="s">
        <v>107</v>
      </c>
      <c r="D13" t="s">
        <v>108</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LGsoumu3</cp:lastModifiedBy>
  <cp:lastPrinted>2023-02-01T08:12:40Z</cp:lastPrinted>
  <dcterms:created xsi:type="dcterms:W3CDTF">2022-12-01T01:02:55Z</dcterms:created>
  <dcterms:modified xsi:type="dcterms:W3CDTF">2026-07-22T01:13:51Z</dcterms:modified>
  <cp:category/>
</cp:coreProperties>
</file>