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0.90.6\share\総務課\10　総務課　杉森\★財政\②R5提出するもの\2.9　公営企業経営比較分析表\提出\"/>
    </mc:Choice>
  </mc:AlternateContent>
  <workbookProtection workbookAlgorithmName="SHA-512" workbookHashValue="Cc//e2la4BT4QB0J7KzzmnDltBXJB3LHs8LTJcRJhCoHjLqN5nsaP3uR5T6PhyEEdrGh7Ia9mMIF2IZfDR39DQ==" workbookSaltValue="cgr9RwkE9YPMOn4emfe0Pg==" workbookSpinCount="100000" lockStructure="1"/>
  <bookViews>
    <workbookView xWindow="0" yWindow="0" windowWidth="20490" windowHeight="7755"/>
  </bookViews>
  <sheets>
    <sheet name="法非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BB10" i="4"/>
  <c r="AT10" i="4"/>
  <c r="AL10" i="4"/>
  <c r="AD10" i="4"/>
  <c r="P10" i="4"/>
  <c r="I10" i="4"/>
  <c r="B10" i="4"/>
  <c r="AT8" i="4"/>
  <c r="AL8" i="4"/>
  <c r="W8" i="4"/>
  <c r="P8" i="4"/>
  <c r="I8" i="4"/>
  <c r="B6" i="4"/>
</calcChain>
</file>

<file path=xl/sharedStrings.xml><?xml version="1.0" encoding="utf-8"?>
<sst xmlns="http://schemas.openxmlformats.org/spreadsheetml/2006/main" count="236" uniqueCount="119">
  <si>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</si>
  <si>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</si>
  <si>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</si>
  <si>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</si>
  <si>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</si>
  <si>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</si>
  <si>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</si>
  <si>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</si>
  <si>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</si>
  <si>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</si>
  <si>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</si>
  <si>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</si>
  <si>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</si>
  <si>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</si>
  <si>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</si>
  <si>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</si>
  <si>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</si>
  <si>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</si>
  <si>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</si>
  <si>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</si>
  <si>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</si>
  <si>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</si>
  <si>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</si>
  <si>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</si>
  <si>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</si>
  <si>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</si>
  <si>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</si>
  <si>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</si>
  <si>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</si>
  <si>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</si>
  <si>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</si>
  <si>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</si>
  <si>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</si>
  <si>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</si>
  <si>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</si>
  <si>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</si>
  <si>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</si>
  <si>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</si>
  <si>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</si>
  <si>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</si>
  <si>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</si>
  <si>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</si>
  <si>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</si>
  <si>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</si>
  <si>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</si>
  <si>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</si>
  <si>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</si>
  <si>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</si>
  <si>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</si>
  <si>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</si>
  <si>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</si>
  <si>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</si>
  <si>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</si>
  <si>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</si>
  <si>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</si>
  <si>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</si>
  <si>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</si>
  <si>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</si>
  <si>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</si>
  <si>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</si>
  <si>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</si>
  <si>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</si>
  <si>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</si>
  <si>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</si>
  <si>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</si>
  <si>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</si>
  <si>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</si>
  <si>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</si>
  <si>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</si>
  <si>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</si>
  <si>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</si>
  <si>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</si>
  <si>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</si>
  <si>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</si>
  <si>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</si>
  <si>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</si>
  <si>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</si>
  <si>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</si>
  <si>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</si>
  <si>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</si>
  <si>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</si>
  <si>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</si>
  <si>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</si>
  <si>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</si>
  <si>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</si>
  <si>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</si>
  <si>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</si>
  <si>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</si>
  <si>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</si>
  <si>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</si>
  <si>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</si>
  <si>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</si>
  <si>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</si>
  <si>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</si>
  <si>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</si>
  <si>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</si>
  <si>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</si>
  <si>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</si>
  <si>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和歌山県　太地町</t>
  </si>
  <si>
    <t>法非適用</t>
  </si>
  <si>
    <t>下水道事業</t>
  </si>
  <si>
    <t>公共下水道</t>
  </si>
  <si>
    <t>Cc1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</si>
  <si>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</si>
  <si>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</si>
  <si>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</si>
  <si>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</si>
  <si>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</si>
  <si>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</si>
  <si>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</si>
  <si>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</si>
  <si>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</si>
  <si>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</si>
  <si>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</si>
  <si>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</si>
  <si>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</si>
  <si>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①収益的収支比率について、令和元年度からは下がり続けており、経営改善に向けたさらなる取り組みが必要である。
④下水道整備が完了している状態であるが、施設の老朽化に伴い脱水機等の入れ替えを行った結果、比率が上昇した。
⑤経費回収率について数値が100％を下回っているため適正な使用料収入の確保及び汚水処理費の削減が必要である。
⑥数値的には類似団体の比較に近い数値となっているが、経常収支が減少し続けている状況であるため、経費削減を行う必要がある。
⑦施設利用率について、当町では観光地であるため利用率は一定ではなく、季節ごとに処理水量が変動するため数値が低くなっている。
⑧下水道整備が完了しているため、接続率向上のために啓発を続けていく。なお、令和４年度に接続率が向上しているのは、下水道台帳を見直し、修正を行った結果である。</t>
    <rPh sb="13" eb="15">
      <t>レイワ</t>
    </rPh>
    <rPh sb="15" eb="18">
      <t>ガンネンド</t>
    </rPh>
    <rPh sb="75" eb="77">
      <t>シセツ</t>
    </rPh>
    <rPh sb="78" eb="81">
      <t>ロウキュウカ</t>
    </rPh>
    <rPh sb="82" eb="83">
      <t>トモナ</t>
    </rPh>
    <rPh sb="84" eb="87">
      <t>ダッスイキ</t>
    </rPh>
    <rPh sb="87" eb="88">
      <t>トウ</t>
    </rPh>
    <rPh sb="94" eb="95">
      <t>オコナ</t>
    </rPh>
    <rPh sb="97" eb="99">
      <t>ケッカ</t>
    </rPh>
    <rPh sb="100" eb="102">
      <t>ヒリツ</t>
    </rPh>
    <rPh sb="103" eb="105">
      <t>ジョウショウ</t>
    </rPh>
    <rPh sb="328" eb="330">
      <t>レイワ</t>
    </rPh>
    <rPh sb="331" eb="333">
      <t>ネンド</t>
    </rPh>
    <rPh sb="334" eb="336">
      <t>セツゾク</t>
    </rPh>
    <rPh sb="336" eb="337">
      <t>リツ</t>
    </rPh>
    <rPh sb="338" eb="340">
      <t>コウジョウ</t>
    </rPh>
    <rPh sb="347" eb="350">
      <t>ゲスイドウ</t>
    </rPh>
    <rPh sb="350" eb="352">
      <t>ダイチョウ</t>
    </rPh>
    <rPh sb="353" eb="355">
      <t>ミナオ</t>
    </rPh>
    <rPh sb="357" eb="359">
      <t>シュウセイ</t>
    </rPh>
    <rPh sb="360" eb="361">
      <t>オコナ</t>
    </rPh>
    <rPh sb="363" eb="365">
      <t>ケッカ</t>
    </rPh>
    <phoneticPr fontId="15"/>
  </si>
  <si>
    <t>昭和44年3月に公共下水道処理場が完成し、その後各所にポンプ場の建設を行い、平成17年度までに計画区域の下水道管の整備が完了した。コンクリート管は昭和43年度より、塩ビ管は52年度より整備を開始した。下水処理場は当初導入した設備を使用し続けており、老朽化が進んでいる状況にあるが、高度な処理システムを採用しておらず、維持保守が比較的容易であるため、大きなトラブルが発生することなく使用できている。しかし、管を含めた設備の耐用年数を考えると、更新等を検討する時期にきている。今後、処理施設及び管の状況を確認し、段階的に整備する計画を進めていきたい。</t>
    <rPh sb="35" eb="36">
      <t>オコナ</t>
    </rPh>
    <rPh sb="95" eb="97">
      <t>カイシ</t>
    </rPh>
    <rPh sb="115" eb="117">
      <t>シヨウ</t>
    </rPh>
    <rPh sb="118" eb="119">
      <t>ツヅ</t>
    </rPh>
    <rPh sb="150" eb="152">
      <t>サイヨウ</t>
    </rPh>
    <rPh sb="158" eb="160">
      <t>イジ</t>
    </rPh>
    <rPh sb="160" eb="162">
      <t>ホシュ</t>
    </rPh>
    <rPh sb="163" eb="166">
      <t>ヒカクテキ</t>
    </rPh>
    <rPh sb="166" eb="168">
      <t>ヨウイ</t>
    </rPh>
    <rPh sb="182" eb="184">
      <t>ハッセイ</t>
    </rPh>
    <rPh sb="210" eb="212">
      <t>タイヨウ</t>
    </rPh>
    <rPh sb="222" eb="223">
      <t>トウ</t>
    </rPh>
    <rPh sb="239" eb="241">
      <t>ショリ</t>
    </rPh>
    <rPh sb="241" eb="243">
      <t>シセツ</t>
    </rPh>
    <phoneticPr fontId="15"/>
  </si>
  <si>
    <t>収益的収支比率、経費回収率は長期的には低下傾向を示している。また、施設については、平成16年度までに老朽管の更新を終えており、以降は大規模な施設更新を行うことなく運営してきたが、処理施設の老朽化が進んでいるため、今後は施設や管の更新が必要になる。健全な経営を保ちながらこれらの課題を解決するため、使用料の値上げ等を柱に、水洗化率の向上及び経費削減を行い、経営改善を推進していく。</t>
    <rPh sb="19" eb="21">
      <t>テイカ</t>
    </rPh>
    <rPh sb="33" eb="35">
      <t>シセツ</t>
    </rPh>
    <rPh sb="66" eb="69">
      <t>ダイキボ</t>
    </rPh>
    <rPh sb="70" eb="72">
      <t>シセツ</t>
    </rPh>
    <rPh sb="72" eb="74">
      <t>コウシン</t>
    </rPh>
    <rPh sb="75" eb="76">
      <t>オコナ</t>
    </rPh>
    <rPh sb="98" eb="99">
      <t>スス</t>
    </rPh>
    <rPh sb="123" eb="125">
      <t>ケンゼン</t>
    </rPh>
    <rPh sb="126" eb="128">
      <t>ケイエイ</t>
    </rPh>
    <rPh sb="129" eb="130">
      <t>タモ</t>
    </rPh>
    <rPh sb="138" eb="140">
      <t>カダイ</t>
    </rPh>
    <rPh sb="141" eb="143">
      <t>カイケツ</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</si>
</sst>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CE6-4EF2-AE6C-4239A1AF6B9A}"/>
            </c:ext>
          </c:extLst>
        </c:ser>
        <c:dLbls>
          <c:showLegendKey val="0"/>
          <c:showVal val="0"/>
          <c:showCatName val="0"/>
          <c:showSerName val="0"/>
          <c:showPercent val="0"/>
          <c:showBubbleSize val="0"/>
        </c:dLbls>
        <c:gapWidth val="150"/>
        <c:axId val="358858240"/>
        <c:axId val="358858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0.21</c:v>
                </c:pt>
                <c:pt idx="1">
                  <c:v>0.17</c:v>
                </c:pt>
                <c:pt idx="2">
                  <c:v>0.15</c:v>
                </c:pt>
                <c:pt idx="3">
                  <c:v>0.15</c:v>
                </c:pt>
                <c:pt idx="4">
                  <c:v>0.12</c:v>
                </c:pt>
              </c:numCache>
            </c:numRef>
          </c:val>
          <c:smooth val="0"/>
          <c:extLst xmlns:c16r2="http://schemas.microsoft.com/office/drawing/2015/06/chart">
            <c:ext xmlns:c16="http://schemas.microsoft.com/office/drawing/2014/chart" uri="{C3380CC4-5D6E-409C-BE32-E72D297353CC}">
              <c16:uniqueId val="{00000001-4CE6-4EF2-AE6C-4239A1AF6B9A}"/>
            </c:ext>
          </c:extLst>
        </c:ser>
        <c:dLbls>
          <c:showLegendKey val="0"/>
          <c:showVal val="0"/>
          <c:showCatName val="0"/>
          <c:showSerName val="0"/>
          <c:showPercent val="0"/>
          <c:showBubbleSize val="0"/>
        </c:dLbls>
        <c:marker val="1"/>
        <c:smooth val="0"/>
        <c:axId val="358858240"/>
        <c:axId val="358858624"/>
      </c:lineChart>
      <c:dateAx>
        <c:axId val="358858240"/>
        <c:scaling>
          <c:orientation val="minMax"/>
        </c:scaling>
        <c:delete val="1"/>
        <c:axPos val="b"/>
        <c:numFmt formatCode="&quot;H&quot;yy" sourceLinked="1"/>
        <c:majorTickMark val="none"/>
        <c:minorTickMark val="none"/>
        <c:tickLblPos val="none"/>
        <c:crossAx val="358858624"/>
        <c:crosses val="autoZero"/>
        <c:auto val="1"/>
        <c:lblOffset val="100"/>
        <c:baseTimeUnit val="years"/>
      </c:dateAx>
      <c:valAx>
        <c:axId val="358858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858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27.86</c:v>
                </c:pt>
                <c:pt idx="1">
                  <c:v>38.950000000000003</c:v>
                </c:pt>
                <c:pt idx="2">
                  <c:v>23.95</c:v>
                </c:pt>
                <c:pt idx="3">
                  <c:v>23.41</c:v>
                </c:pt>
                <c:pt idx="4">
                  <c:v>22.5</c:v>
                </c:pt>
              </c:numCache>
            </c:numRef>
          </c:val>
          <c:extLst xmlns:c16r2="http://schemas.microsoft.com/office/drawing/2015/06/chart">
            <c:ext xmlns:c16="http://schemas.microsoft.com/office/drawing/2014/chart" uri="{C3380CC4-5D6E-409C-BE32-E72D297353CC}">
              <c16:uniqueId val="{00000000-8365-45DE-8807-0EA1AFBD4D72}"/>
            </c:ext>
          </c:extLst>
        </c:ser>
        <c:dLbls>
          <c:showLegendKey val="0"/>
          <c:showVal val="0"/>
          <c:showCatName val="0"/>
          <c:showSerName val="0"/>
          <c:showPercent val="0"/>
          <c:showBubbleSize val="0"/>
        </c:dLbls>
        <c:gapWidth val="150"/>
        <c:axId val="358972536"/>
        <c:axId val="358972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58</c:v>
                </c:pt>
                <c:pt idx="1">
                  <c:v>57.42</c:v>
                </c:pt>
                <c:pt idx="2">
                  <c:v>56.72</c:v>
                </c:pt>
                <c:pt idx="3">
                  <c:v>56.43</c:v>
                </c:pt>
                <c:pt idx="4">
                  <c:v>55.82</c:v>
                </c:pt>
              </c:numCache>
            </c:numRef>
          </c:val>
          <c:smooth val="0"/>
          <c:extLst xmlns:c16r2="http://schemas.microsoft.com/office/drawing/2015/06/chart">
            <c:ext xmlns:c16="http://schemas.microsoft.com/office/drawing/2014/chart" uri="{C3380CC4-5D6E-409C-BE32-E72D297353CC}">
              <c16:uniqueId val="{00000001-8365-45DE-8807-0EA1AFBD4D72}"/>
            </c:ext>
          </c:extLst>
        </c:ser>
        <c:dLbls>
          <c:showLegendKey val="0"/>
          <c:showVal val="0"/>
          <c:showCatName val="0"/>
          <c:showSerName val="0"/>
          <c:showPercent val="0"/>
          <c:showBubbleSize val="0"/>
        </c:dLbls>
        <c:marker val="1"/>
        <c:smooth val="0"/>
        <c:axId val="358972536"/>
        <c:axId val="358972928"/>
      </c:lineChart>
      <c:dateAx>
        <c:axId val="358972536"/>
        <c:scaling>
          <c:orientation val="minMax"/>
        </c:scaling>
        <c:delete val="1"/>
        <c:axPos val="b"/>
        <c:numFmt formatCode="&quot;H&quot;yy" sourceLinked="1"/>
        <c:majorTickMark val="none"/>
        <c:minorTickMark val="none"/>
        <c:tickLblPos val="none"/>
        <c:crossAx val="358972928"/>
        <c:crosses val="autoZero"/>
        <c:auto val="1"/>
        <c:lblOffset val="100"/>
        <c:baseTimeUnit val="years"/>
      </c:dateAx>
      <c:valAx>
        <c:axId val="358972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72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87.68</c:v>
                </c:pt>
                <c:pt idx="1">
                  <c:v>87.9</c:v>
                </c:pt>
                <c:pt idx="2">
                  <c:v>88.41</c:v>
                </c:pt>
                <c:pt idx="3">
                  <c:v>88.3</c:v>
                </c:pt>
                <c:pt idx="4">
                  <c:v>90.62</c:v>
                </c:pt>
              </c:numCache>
            </c:numRef>
          </c:val>
          <c:extLst xmlns:c16r2="http://schemas.microsoft.com/office/drawing/2015/06/chart">
            <c:ext xmlns:c16="http://schemas.microsoft.com/office/drawing/2014/chart" uri="{C3380CC4-5D6E-409C-BE32-E72D297353CC}">
              <c16:uniqueId val="{00000000-D3A9-48FD-93D1-825258C78D02}"/>
            </c:ext>
          </c:extLst>
        </c:ser>
        <c:dLbls>
          <c:showLegendKey val="0"/>
          <c:showVal val="0"/>
          <c:showCatName val="0"/>
          <c:showSerName val="0"/>
          <c:showPercent val="0"/>
          <c:showBubbleSize val="0"/>
        </c:dLbls>
        <c:gapWidth val="150"/>
        <c:axId val="359524320"/>
        <c:axId val="359523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89.79</c:v>
                </c:pt>
                <c:pt idx="1">
                  <c:v>90.42</c:v>
                </c:pt>
                <c:pt idx="2">
                  <c:v>90.72</c:v>
                </c:pt>
                <c:pt idx="3">
                  <c:v>91.07</c:v>
                </c:pt>
                <c:pt idx="4">
                  <c:v>90.67</c:v>
                </c:pt>
              </c:numCache>
            </c:numRef>
          </c:val>
          <c:smooth val="0"/>
          <c:extLst xmlns:c16r2="http://schemas.microsoft.com/office/drawing/2015/06/chart">
            <c:ext xmlns:c16="http://schemas.microsoft.com/office/drawing/2014/chart" uri="{C3380CC4-5D6E-409C-BE32-E72D297353CC}">
              <c16:uniqueId val="{00000001-D3A9-48FD-93D1-825258C78D02}"/>
            </c:ext>
          </c:extLst>
        </c:ser>
        <c:dLbls>
          <c:showLegendKey val="0"/>
          <c:showVal val="0"/>
          <c:showCatName val="0"/>
          <c:showSerName val="0"/>
          <c:showPercent val="0"/>
          <c:showBubbleSize val="0"/>
        </c:dLbls>
        <c:marker val="1"/>
        <c:smooth val="0"/>
        <c:axId val="359524320"/>
        <c:axId val="359523928"/>
      </c:lineChart>
      <c:dateAx>
        <c:axId val="359524320"/>
        <c:scaling>
          <c:orientation val="minMax"/>
        </c:scaling>
        <c:delete val="1"/>
        <c:axPos val="b"/>
        <c:numFmt formatCode="&quot;H&quot;yy" sourceLinked="1"/>
        <c:majorTickMark val="none"/>
        <c:minorTickMark val="none"/>
        <c:tickLblPos val="none"/>
        <c:crossAx val="359523928"/>
        <c:crosses val="autoZero"/>
        <c:auto val="1"/>
        <c:lblOffset val="100"/>
        <c:baseTimeUnit val="years"/>
      </c:dateAx>
      <c:valAx>
        <c:axId val="359523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524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64.44</c:v>
                </c:pt>
                <c:pt idx="1">
                  <c:v>66.150000000000006</c:v>
                </c:pt>
                <c:pt idx="2">
                  <c:v>63.02</c:v>
                </c:pt>
                <c:pt idx="3">
                  <c:v>60.77</c:v>
                </c:pt>
                <c:pt idx="4">
                  <c:v>59.52</c:v>
                </c:pt>
              </c:numCache>
            </c:numRef>
          </c:val>
          <c:extLst xmlns:c16r2="http://schemas.microsoft.com/office/drawing/2015/06/chart">
            <c:ext xmlns:c16="http://schemas.microsoft.com/office/drawing/2014/chart" uri="{C3380CC4-5D6E-409C-BE32-E72D297353CC}">
              <c16:uniqueId val="{00000000-FEE4-47E4-8A65-944881D23106}"/>
            </c:ext>
          </c:extLst>
        </c:ser>
        <c:dLbls>
          <c:showLegendKey val="0"/>
          <c:showVal val="0"/>
          <c:showCatName val="0"/>
          <c:showSerName val="0"/>
          <c:showPercent val="0"/>
          <c:showBubbleSize val="0"/>
        </c:dLbls>
        <c:gapWidth val="150"/>
        <c:axId val="359203120"/>
        <c:axId val="359203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FEE4-47E4-8A65-944881D23106}"/>
            </c:ext>
          </c:extLst>
        </c:ser>
        <c:dLbls>
          <c:showLegendKey val="0"/>
          <c:showVal val="0"/>
          <c:showCatName val="0"/>
          <c:showSerName val="0"/>
          <c:showPercent val="0"/>
          <c:showBubbleSize val="0"/>
        </c:dLbls>
        <c:marker val="1"/>
        <c:smooth val="0"/>
        <c:axId val="359203120"/>
        <c:axId val="359203504"/>
      </c:lineChart>
      <c:dateAx>
        <c:axId val="359203120"/>
        <c:scaling>
          <c:orientation val="minMax"/>
        </c:scaling>
        <c:delete val="1"/>
        <c:axPos val="b"/>
        <c:numFmt formatCode="&quot;H&quot;yy" sourceLinked="1"/>
        <c:majorTickMark val="none"/>
        <c:minorTickMark val="none"/>
        <c:tickLblPos val="none"/>
        <c:crossAx val="359203504"/>
        <c:crosses val="autoZero"/>
        <c:auto val="1"/>
        <c:lblOffset val="100"/>
        <c:baseTimeUnit val="years"/>
      </c:dateAx>
      <c:valAx>
        <c:axId val="359203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203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32F-43E4-84A2-039ED8D5B36A}"/>
            </c:ext>
          </c:extLst>
        </c:ser>
        <c:dLbls>
          <c:showLegendKey val="0"/>
          <c:showVal val="0"/>
          <c:showCatName val="0"/>
          <c:showSerName val="0"/>
          <c:showPercent val="0"/>
          <c:showBubbleSize val="0"/>
        </c:dLbls>
        <c:gapWidth val="150"/>
        <c:axId val="359183488"/>
        <c:axId val="359183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32F-43E4-84A2-039ED8D5B36A}"/>
            </c:ext>
          </c:extLst>
        </c:ser>
        <c:dLbls>
          <c:showLegendKey val="0"/>
          <c:showVal val="0"/>
          <c:showCatName val="0"/>
          <c:showSerName val="0"/>
          <c:showPercent val="0"/>
          <c:showBubbleSize val="0"/>
        </c:dLbls>
        <c:marker val="1"/>
        <c:smooth val="0"/>
        <c:axId val="359183488"/>
        <c:axId val="359183872"/>
      </c:lineChart>
      <c:dateAx>
        <c:axId val="359183488"/>
        <c:scaling>
          <c:orientation val="minMax"/>
        </c:scaling>
        <c:delete val="1"/>
        <c:axPos val="b"/>
        <c:numFmt formatCode="&quot;H&quot;yy" sourceLinked="1"/>
        <c:majorTickMark val="none"/>
        <c:minorTickMark val="none"/>
        <c:tickLblPos val="none"/>
        <c:crossAx val="359183872"/>
        <c:crosses val="autoZero"/>
        <c:auto val="1"/>
        <c:lblOffset val="100"/>
        <c:baseTimeUnit val="years"/>
      </c:dateAx>
      <c:valAx>
        <c:axId val="359183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18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4601-481B-9974-44D260E5C07D}"/>
            </c:ext>
          </c:extLst>
        </c:ser>
        <c:dLbls>
          <c:showLegendKey val="0"/>
          <c:showVal val="0"/>
          <c:showCatName val="0"/>
          <c:showSerName val="0"/>
          <c:showPercent val="0"/>
          <c:showBubbleSize val="0"/>
        </c:dLbls>
        <c:gapWidth val="150"/>
        <c:axId val="359187040"/>
        <c:axId val="359186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4601-481B-9974-44D260E5C07D}"/>
            </c:ext>
          </c:extLst>
        </c:ser>
        <c:dLbls>
          <c:showLegendKey val="0"/>
          <c:showVal val="0"/>
          <c:showCatName val="0"/>
          <c:showSerName val="0"/>
          <c:showPercent val="0"/>
          <c:showBubbleSize val="0"/>
        </c:dLbls>
        <c:marker val="1"/>
        <c:smooth val="0"/>
        <c:axId val="359187040"/>
        <c:axId val="359186648"/>
      </c:lineChart>
      <c:dateAx>
        <c:axId val="359187040"/>
        <c:scaling>
          <c:orientation val="minMax"/>
        </c:scaling>
        <c:delete val="1"/>
        <c:axPos val="b"/>
        <c:numFmt formatCode="&quot;H&quot;yy" sourceLinked="1"/>
        <c:majorTickMark val="none"/>
        <c:minorTickMark val="none"/>
        <c:tickLblPos val="none"/>
        <c:crossAx val="359186648"/>
        <c:crosses val="autoZero"/>
        <c:auto val="1"/>
        <c:lblOffset val="100"/>
        <c:baseTimeUnit val="years"/>
      </c:dateAx>
      <c:valAx>
        <c:axId val="359186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18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F6A-41BC-8134-7AAD6D93F96F}"/>
            </c:ext>
          </c:extLst>
        </c:ser>
        <c:dLbls>
          <c:showLegendKey val="0"/>
          <c:showVal val="0"/>
          <c:showCatName val="0"/>
          <c:showSerName val="0"/>
          <c:showPercent val="0"/>
          <c:showBubbleSize val="0"/>
        </c:dLbls>
        <c:gapWidth val="150"/>
        <c:axId val="359187432"/>
        <c:axId val="3591850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F6A-41BC-8134-7AAD6D93F96F}"/>
            </c:ext>
          </c:extLst>
        </c:ser>
        <c:dLbls>
          <c:showLegendKey val="0"/>
          <c:showVal val="0"/>
          <c:showCatName val="0"/>
          <c:showSerName val="0"/>
          <c:showPercent val="0"/>
          <c:showBubbleSize val="0"/>
        </c:dLbls>
        <c:marker val="1"/>
        <c:smooth val="0"/>
        <c:axId val="359187432"/>
        <c:axId val="359185080"/>
      </c:lineChart>
      <c:dateAx>
        <c:axId val="359187432"/>
        <c:scaling>
          <c:orientation val="minMax"/>
        </c:scaling>
        <c:delete val="1"/>
        <c:axPos val="b"/>
        <c:numFmt formatCode="&quot;H&quot;yy" sourceLinked="1"/>
        <c:majorTickMark val="none"/>
        <c:minorTickMark val="none"/>
        <c:tickLblPos val="none"/>
        <c:crossAx val="359185080"/>
        <c:crosses val="autoZero"/>
        <c:auto val="1"/>
        <c:lblOffset val="100"/>
        <c:baseTimeUnit val="years"/>
      </c:dateAx>
      <c:valAx>
        <c:axId val="3591850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9187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3E3-4B2F-9AFC-2CFC6EF10902}"/>
            </c:ext>
          </c:extLst>
        </c:ser>
        <c:dLbls>
          <c:showLegendKey val="0"/>
          <c:showVal val="0"/>
          <c:showCatName val="0"/>
          <c:showSerName val="0"/>
          <c:showPercent val="0"/>
          <c:showBubbleSize val="0"/>
        </c:dLbls>
        <c:gapWidth val="150"/>
        <c:axId val="358973712"/>
        <c:axId val="35897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3E3-4B2F-9AFC-2CFC6EF10902}"/>
            </c:ext>
          </c:extLst>
        </c:ser>
        <c:dLbls>
          <c:showLegendKey val="0"/>
          <c:showVal val="0"/>
          <c:showCatName val="0"/>
          <c:showSerName val="0"/>
          <c:showPercent val="0"/>
          <c:showBubbleSize val="0"/>
        </c:dLbls>
        <c:marker val="1"/>
        <c:smooth val="0"/>
        <c:axId val="358973712"/>
        <c:axId val="358970576"/>
      </c:lineChart>
      <c:dateAx>
        <c:axId val="358973712"/>
        <c:scaling>
          <c:orientation val="minMax"/>
        </c:scaling>
        <c:delete val="1"/>
        <c:axPos val="b"/>
        <c:numFmt formatCode="&quot;H&quot;yy" sourceLinked="1"/>
        <c:majorTickMark val="none"/>
        <c:minorTickMark val="none"/>
        <c:tickLblPos val="none"/>
        <c:crossAx val="358970576"/>
        <c:crosses val="autoZero"/>
        <c:auto val="1"/>
        <c:lblOffset val="100"/>
        <c:baseTimeUnit val="years"/>
      </c:dateAx>
      <c:valAx>
        <c:axId val="35897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73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0</c:v>
                </c:pt>
                <c:pt idx="3">
                  <c:v>0</c:v>
                </c:pt>
                <c:pt idx="4" formatCode="#,##0.00;&quot;△&quot;#,##0.00;&quot;-&quot;">
                  <c:v>474.75</c:v>
                </c:pt>
              </c:numCache>
            </c:numRef>
          </c:val>
          <c:extLst xmlns:c16r2="http://schemas.microsoft.com/office/drawing/2015/06/chart">
            <c:ext xmlns:c16="http://schemas.microsoft.com/office/drawing/2014/chart" uri="{C3380CC4-5D6E-409C-BE32-E72D297353CC}">
              <c16:uniqueId val="{00000000-EF2A-4734-8406-569D3518D329}"/>
            </c:ext>
          </c:extLst>
        </c:ser>
        <c:dLbls>
          <c:showLegendKey val="0"/>
          <c:showVal val="0"/>
          <c:showCatName val="0"/>
          <c:showSerName val="0"/>
          <c:showPercent val="0"/>
          <c:showBubbleSize val="0"/>
        </c:dLbls>
        <c:gapWidth val="150"/>
        <c:axId val="358974888"/>
        <c:axId val="358969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768.62</c:v>
                </c:pt>
                <c:pt idx="1">
                  <c:v>789.44</c:v>
                </c:pt>
                <c:pt idx="2">
                  <c:v>789.08</c:v>
                </c:pt>
                <c:pt idx="3">
                  <c:v>747.84</c:v>
                </c:pt>
                <c:pt idx="4">
                  <c:v>804.98</c:v>
                </c:pt>
              </c:numCache>
            </c:numRef>
          </c:val>
          <c:smooth val="0"/>
          <c:extLst xmlns:c16r2="http://schemas.microsoft.com/office/drawing/2015/06/chart">
            <c:ext xmlns:c16="http://schemas.microsoft.com/office/drawing/2014/chart" uri="{C3380CC4-5D6E-409C-BE32-E72D297353CC}">
              <c16:uniqueId val="{00000001-EF2A-4734-8406-569D3518D329}"/>
            </c:ext>
          </c:extLst>
        </c:ser>
        <c:dLbls>
          <c:showLegendKey val="0"/>
          <c:showVal val="0"/>
          <c:showCatName val="0"/>
          <c:showSerName val="0"/>
          <c:showPercent val="0"/>
          <c:showBubbleSize val="0"/>
        </c:dLbls>
        <c:marker val="1"/>
        <c:smooth val="0"/>
        <c:axId val="358974888"/>
        <c:axId val="358969400"/>
      </c:lineChart>
      <c:dateAx>
        <c:axId val="358974888"/>
        <c:scaling>
          <c:orientation val="minMax"/>
        </c:scaling>
        <c:delete val="1"/>
        <c:axPos val="b"/>
        <c:numFmt formatCode="&quot;H&quot;yy" sourceLinked="1"/>
        <c:majorTickMark val="none"/>
        <c:minorTickMark val="none"/>
        <c:tickLblPos val="none"/>
        <c:crossAx val="358969400"/>
        <c:crosses val="autoZero"/>
        <c:auto val="1"/>
        <c:lblOffset val="100"/>
        <c:baseTimeUnit val="years"/>
      </c:dateAx>
      <c:valAx>
        <c:axId val="358969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74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76.62</c:v>
                </c:pt>
                <c:pt idx="1">
                  <c:v>79.02</c:v>
                </c:pt>
                <c:pt idx="2">
                  <c:v>80.73</c:v>
                </c:pt>
                <c:pt idx="3">
                  <c:v>80.34</c:v>
                </c:pt>
                <c:pt idx="4">
                  <c:v>80.42</c:v>
                </c:pt>
              </c:numCache>
            </c:numRef>
          </c:val>
          <c:extLst xmlns:c16r2="http://schemas.microsoft.com/office/drawing/2015/06/chart">
            <c:ext xmlns:c16="http://schemas.microsoft.com/office/drawing/2014/chart" uri="{C3380CC4-5D6E-409C-BE32-E72D297353CC}">
              <c16:uniqueId val="{00000000-6ED9-4ED4-AEAD-C5CB6F744801}"/>
            </c:ext>
          </c:extLst>
        </c:ser>
        <c:dLbls>
          <c:showLegendKey val="0"/>
          <c:showVal val="0"/>
          <c:showCatName val="0"/>
          <c:showSerName val="0"/>
          <c:showPercent val="0"/>
          <c:showBubbleSize val="0"/>
        </c:dLbls>
        <c:gapWidth val="150"/>
        <c:axId val="358973320"/>
        <c:axId val="358971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88.06</c:v>
                </c:pt>
                <c:pt idx="1">
                  <c:v>87.29</c:v>
                </c:pt>
                <c:pt idx="2">
                  <c:v>88.25</c:v>
                </c:pt>
                <c:pt idx="3">
                  <c:v>90.17</c:v>
                </c:pt>
                <c:pt idx="4">
                  <c:v>88.71</c:v>
                </c:pt>
              </c:numCache>
            </c:numRef>
          </c:val>
          <c:smooth val="0"/>
          <c:extLst xmlns:c16r2="http://schemas.microsoft.com/office/drawing/2015/06/chart">
            <c:ext xmlns:c16="http://schemas.microsoft.com/office/drawing/2014/chart" uri="{C3380CC4-5D6E-409C-BE32-E72D297353CC}">
              <c16:uniqueId val="{00000001-6ED9-4ED4-AEAD-C5CB6F744801}"/>
            </c:ext>
          </c:extLst>
        </c:ser>
        <c:dLbls>
          <c:showLegendKey val="0"/>
          <c:showVal val="0"/>
          <c:showCatName val="0"/>
          <c:showSerName val="0"/>
          <c:showPercent val="0"/>
          <c:showBubbleSize val="0"/>
        </c:dLbls>
        <c:marker val="1"/>
        <c:smooth val="0"/>
        <c:axId val="358973320"/>
        <c:axId val="358971752"/>
      </c:lineChart>
      <c:dateAx>
        <c:axId val="358973320"/>
        <c:scaling>
          <c:orientation val="minMax"/>
        </c:scaling>
        <c:delete val="1"/>
        <c:axPos val="b"/>
        <c:numFmt formatCode="&quot;H&quot;yy" sourceLinked="1"/>
        <c:majorTickMark val="none"/>
        <c:minorTickMark val="none"/>
        <c:tickLblPos val="none"/>
        <c:crossAx val="358971752"/>
        <c:crosses val="autoZero"/>
        <c:auto val="1"/>
        <c:lblOffset val="100"/>
        <c:baseTimeUnit val="years"/>
      </c:dateAx>
      <c:valAx>
        <c:axId val="358971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73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154.66999999999999</c:v>
                </c:pt>
                <c:pt idx="1">
                  <c:v>150.49</c:v>
                </c:pt>
                <c:pt idx="2">
                  <c:v>150</c:v>
                </c:pt>
                <c:pt idx="3">
                  <c:v>150</c:v>
                </c:pt>
                <c:pt idx="4">
                  <c:v>150</c:v>
                </c:pt>
              </c:numCache>
            </c:numRef>
          </c:val>
          <c:extLst xmlns:c16r2="http://schemas.microsoft.com/office/drawing/2015/06/chart">
            <c:ext xmlns:c16="http://schemas.microsoft.com/office/drawing/2014/chart" uri="{C3380CC4-5D6E-409C-BE32-E72D297353CC}">
              <c16:uniqueId val="{00000000-4261-4D01-ABEF-3E64EC3D630D}"/>
            </c:ext>
          </c:extLst>
        </c:ser>
        <c:dLbls>
          <c:showLegendKey val="0"/>
          <c:showVal val="0"/>
          <c:showCatName val="0"/>
          <c:showSerName val="0"/>
          <c:showPercent val="0"/>
          <c:showBubbleSize val="0"/>
        </c:dLbls>
        <c:gapWidth val="150"/>
        <c:axId val="358975672"/>
        <c:axId val="358972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179.32</c:v>
                </c:pt>
                <c:pt idx="1">
                  <c:v>176.67</c:v>
                </c:pt>
                <c:pt idx="2">
                  <c:v>176.37</c:v>
                </c:pt>
                <c:pt idx="3">
                  <c:v>173.17</c:v>
                </c:pt>
                <c:pt idx="4">
                  <c:v>174.8</c:v>
                </c:pt>
              </c:numCache>
            </c:numRef>
          </c:val>
          <c:smooth val="0"/>
          <c:extLst xmlns:c16r2="http://schemas.microsoft.com/office/drawing/2015/06/chart">
            <c:ext xmlns:c16="http://schemas.microsoft.com/office/drawing/2014/chart" uri="{C3380CC4-5D6E-409C-BE32-E72D297353CC}">
              <c16:uniqueId val="{00000001-4261-4D01-ABEF-3E64EC3D630D}"/>
            </c:ext>
          </c:extLst>
        </c:ser>
        <c:dLbls>
          <c:showLegendKey val="0"/>
          <c:showVal val="0"/>
          <c:showCatName val="0"/>
          <c:showSerName val="0"/>
          <c:showPercent val="0"/>
          <c:showBubbleSize val="0"/>
        </c:dLbls>
        <c:marker val="1"/>
        <c:smooth val="0"/>
        <c:axId val="358975672"/>
        <c:axId val="358972144"/>
      </c:lineChart>
      <c:dateAx>
        <c:axId val="358975672"/>
        <c:scaling>
          <c:orientation val="minMax"/>
        </c:scaling>
        <c:delete val="1"/>
        <c:axPos val="b"/>
        <c:numFmt formatCode="&quot;H&quot;yy" sourceLinked="1"/>
        <c:majorTickMark val="none"/>
        <c:minorTickMark val="none"/>
        <c:tickLblPos val="none"/>
        <c:crossAx val="358972144"/>
        <c:crosses val="autoZero"/>
        <c:auto val="1"/>
        <c:lblOffset val="100"/>
        <c:baseTimeUnit val="years"/>
      </c:dateAx>
      <c:valAx>
        <c:axId val="358972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8975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R1" zoomScaleNormal="100" workbookViewId="0">
      <selection activeCell="BK63" sqref="BK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和歌山県　太地町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法非適用</v>
      </c>
      <c r="C8" s="35"/>
      <c r="D8" s="35"/>
      <c r="E8" s="35"/>
      <c r="F8" s="35"/>
      <c r="G8" s="35"/>
      <c r="H8" s="35"/>
      <c r="I8" s="35" t="str">
        <f>データ!J6</f>
        <v>下水道事業</v>
      </c>
      <c r="J8" s="35"/>
      <c r="K8" s="35"/>
      <c r="L8" s="35"/>
      <c r="M8" s="35"/>
      <c r="N8" s="35"/>
      <c r="O8" s="35"/>
      <c r="P8" s="35" t="str">
        <f>データ!K6</f>
        <v>公共下水道</v>
      </c>
      <c r="Q8" s="35"/>
      <c r="R8" s="35"/>
      <c r="S8" s="35"/>
      <c r="T8" s="35"/>
      <c r="U8" s="35"/>
      <c r="V8" s="35"/>
      <c r="W8" s="35" t="str">
        <f>データ!L6</f>
        <v>Cc1</v>
      </c>
      <c r="X8" s="35"/>
      <c r="Y8" s="35"/>
      <c r="Z8" s="35"/>
      <c r="AA8" s="35"/>
      <c r="AB8" s="35"/>
      <c r="AC8" s="35"/>
      <c r="AD8" s="36" t="str">
        <f>データ!$M$6</f>
        <v>非設置</v>
      </c>
      <c r="AE8" s="36"/>
      <c r="AF8" s="36"/>
      <c r="AG8" s="36"/>
      <c r="AH8" s="36"/>
      <c r="AI8" s="36"/>
      <c r="AJ8" s="36"/>
      <c r="AK8" s="3"/>
      <c r="AL8" s="37">
        <f>データ!S6</f>
        <v>2891</v>
      </c>
      <c r="AM8" s="37"/>
      <c r="AN8" s="37"/>
      <c r="AO8" s="37"/>
      <c r="AP8" s="37"/>
      <c r="AQ8" s="37"/>
      <c r="AR8" s="37"/>
      <c r="AS8" s="37"/>
      <c r="AT8" s="38">
        <f>データ!T6</f>
        <v>5.81</v>
      </c>
      <c r="AU8" s="38"/>
      <c r="AV8" s="38"/>
      <c r="AW8" s="38"/>
      <c r="AX8" s="38"/>
      <c r="AY8" s="38"/>
      <c r="AZ8" s="38"/>
      <c r="BA8" s="38"/>
      <c r="BB8" s="38">
        <f>データ!U6</f>
        <v>497.59</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t="str">
        <f>データ!O6</f>
        <v>該当数値なし</v>
      </c>
      <c r="J10" s="38"/>
      <c r="K10" s="38"/>
      <c r="L10" s="38"/>
      <c r="M10" s="38"/>
      <c r="N10" s="38"/>
      <c r="O10" s="38"/>
      <c r="P10" s="38">
        <f>データ!P6</f>
        <v>45.51</v>
      </c>
      <c r="Q10" s="38"/>
      <c r="R10" s="38"/>
      <c r="S10" s="38"/>
      <c r="T10" s="38"/>
      <c r="U10" s="38"/>
      <c r="V10" s="38"/>
      <c r="W10" s="38">
        <f>データ!Q6</f>
        <v>100</v>
      </c>
      <c r="X10" s="38"/>
      <c r="Y10" s="38"/>
      <c r="Z10" s="38"/>
      <c r="AA10" s="38"/>
      <c r="AB10" s="38"/>
      <c r="AC10" s="38"/>
      <c r="AD10" s="37">
        <f>データ!R6</f>
        <v>2420</v>
      </c>
      <c r="AE10" s="37"/>
      <c r="AF10" s="37"/>
      <c r="AG10" s="37"/>
      <c r="AH10" s="37"/>
      <c r="AI10" s="37"/>
      <c r="AJ10" s="37"/>
      <c r="AK10" s="2"/>
      <c r="AL10" s="37">
        <f>データ!V6</f>
        <v>1311</v>
      </c>
      <c r="AM10" s="37"/>
      <c r="AN10" s="37"/>
      <c r="AO10" s="37"/>
      <c r="AP10" s="37"/>
      <c r="AQ10" s="37"/>
      <c r="AR10" s="37"/>
      <c r="AS10" s="37"/>
      <c r="AT10" s="38">
        <f>データ!W6</f>
        <v>0.46</v>
      </c>
      <c r="AU10" s="38"/>
      <c r="AV10" s="38"/>
      <c r="AW10" s="38"/>
      <c r="AX10" s="38"/>
      <c r="AY10" s="38"/>
      <c r="AZ10" s="38"/>
      <c r="BA10" s="38"/>
      <c r="BB10" s="38">
        <f>データ!X6</f>
        <v>2850</v>
      </c>
      <c r="BC10" s="38"/>
      <c r="BD10" s="38"/>
      <c r="BE10" s="38"/>
      <c r="BF10" s="38"/>
      <c r="BG10" s="38"/>
      <c r="BH10" s="38"/>
      <c r="BI10" s="38"/>
      <c r="BJ10" s="2"/>
      <c r="BK10" s="2"/>
      <c r="BL10" s="53" t="s">
        <v>22</v>
      </c>
      <c r="BM10" s="54"/>
      <c r="BN10" s="55" t="s">
        <v>23</v>
      </c>
      <c r="BO10" s="55"/>
      <c r="BP10" s="55"/>
      <c r="BQ10" s="55"/>
      <c r="BR10" s="55"/>
      <c r="BS10" s="55"/>
      <c r="BT10" s="55"/>
      <c r="BU10" s="55"/>
      <c r="BV10" s="55"/>
      <c r="BW10" s="55"/>
      <c r="BX10" s="55"/>
      <c r="BY10" s="5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24</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0" t="s">
        <v>116</v>
      </c>
      <c r="BM16" s="81"/>
      <c r="BN16" s="81"/>
      <c r="BO16" s="81"/>
      <c r="BP16" s="81"/>
      <c r="BQ16" s="81"/>
      <c r="BR16" s="81"/>
      <c r="BS16" s="81"/>
      <c r="BT16" s="81"/>
      <c r="BU16" s="81"/>
      <c r="BV16" s="81"/>
      <c r="BW16" s="81"/>
      <c r="BX16" s="81"/>
      <c r="BY16" s="81"/>
      <c r="BZ16" s="8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0"/>
      <c r="BM17" s="81"/>
      <c r="BN17" s="81"/>
      <c r="BO17" s="81"/>
      <c r="BP17" s="81"/>
      <c r="BQ17" s="81"/>
      <c r="BR17" s="81"/>
      <c r="BS17" s="81"/>
      <c r="BT17" s="81"/>
      <c r="BU17" s="81"/>
      <c r="BV17" s="81"/>
      <c r="BW17" s="81"/>
      <c r="BX17" s="81"/>
      <c r="BY17" s="81"/>
      <c r="BZ17" s="8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0"/>
      <c r="BM18" s="81"/>
      <c r="BN18" s="81"/>
      <c r="BO18" s="81"/>
      <c r="BP18" s="81"/>
      <c r="BQ18" s="81"/>
      <c r="BR18" s="81"/>
      <c r="BS18" s="81"/>
      <c r="BT18" s="81"/>
      <c r="BU18" s="81"/>
      <c r="BV18" s="81"/>
      <c r="BW18" s="81"/>
      <c r="BX18" s="81"/>
      <c r="BY18" s="81"/>
      <c r="BZ18" s="8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0"/>
      <c r="BM19" s="81"/>
      <c r="BN19" s="81"/>
      <c r="BO19" s="81"/>
      <c r="BP19" s="81"/>
      <c r="BQ19" s="81"/>
      <c r="BR19" s="81"/>
      <c r="BS19" s="81"/>
      <c r="BT19" s="81"/>
      <c r="BU19" s="81"/>
      <c r="BV19" s="81"/>
      <c r="BW19" s="81"/>
      <c r="BX19" s="81"/>
      <c r="BY19" s="81"/>
      <c r="BZ19" s="8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0"/>
      <c r="BM20" s="81"/>
      <c r="BN20" s="81"/>
      <c r="BO20" s="81"/>
      <c r="BP20" s="81"/>
      <c r="BQ20" s="81"/>
      <c r="BR20" s="81"/>
      <c r="BS20" s="81"/>
      <c r="BT20" s="81"/>
      <c r="BU20" s="81"/>
      <c r="BV20" s="81"/>
      <c r="BW20" s="81"/>
      <c r="BX20" s="81"/>
      <c r="BY20" s="81"/>
      <c r="BZ20" s="8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0"/>
      <c r="BM21" s="81"/>
      <c r="BN21" s="81"/>
      <c r="BO21" s="81"/>
      <c r="BP21" s="81"/>
      <c r="BQ21" s="81"/>
      <c r="BR21" s="81"/>
      <c r="BS21" s="81"/>
      <c r="BT21" s="81"/>
      <c r="BU21" s="81"/>
      <c r="BV21" s="81"/>
      <c r="BW21" s="81"/>
      <c r="BX21" s="81"/>
      <c r="BY21" s="81"/>
      <c r="BZ21" s="8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0"/>
      <c r="BM22" s="81"/>
      <c r="BN22" s="81"/>
      <c r="BO22" s="81"/>
      <c r="BP22" s="81"/>
      <c r="BQ22" s="81"/>
      <c r="BR22" s="81"/>
      <c r="BS22" s="81"/>
      <c r="BT22" s="81"/>
      <c r="BU22" s="81"/>
      <c r="BV22" s="81"/>
      <c r="BW22" s="81"/>
      <c r="BX22" s="81"/>
      <c r="BY22" s="81"/>
      <c r="BZ22" s="8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0"/>
      <c r="BM23" s="81"/>
      <c r="BN23" s="81"/>
      <c r="BO23" s="81"/>
      <c r="BP23" s="81"/>
      <c r="BQ23" s="81"/>
      <c r="BR23" s="81"/>
      <c r="BS23" s="81"/>
      <c r="BT23" s="81"/>
      <c r="BU23" s="81"/>
      <c r="BV23" s="81"/>
      <c r="BW23" s="81"/>
      <c r="BX23" s="81"/>
      <c r="BY23" s="81"/>
      <c r="BZ23" s="8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0"/>
      <c r="BM24" s="81"/>
      <c r="BN24" s="81"/>
      <c r="BO24" s="81"/>
      <c r="BP24" s="81"/>
      <c r="BQ24" s="81"/>
      <c r="BR24" s="81"/>
      <c r="BS24" s="81"/>
      <c r="BT24" s="81"/>
      <c r="BU24" s="81"/>
      <c r="BV24" s="81"/>
      <c r="BW24" s="81"/>
      <c r="BX24" s="81"/>
      <c r="BY24" s="81"/>
      <c r="BZ24" s="8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0"/>
      <c r="BM25" s="81"/>
      <c r="BN25" s="81"/>
      <c r="BO25" s="81"/>
      <c r="BP25" s="81"/>
      <c r="BQ25" s="81"/>
      <c r="BR25" s="81"/>
      <c r="BS25" s="81"/>
      <c r="BT25" s="81"/>
      <c r="BU25" s="81"/>
      <c r="BV25" s="81"/>
      <c r="BW25" s="81"/>
      <c r="BX25" s="81"/>
      <c r="BY25" s="81"/>
      <c r="BZ25" s="8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0"/>
      <c r="BM26" s="81"/>
      <c r="BN26" s="81"/>
      <c r="BO26" s="81"/>
      <c r="BP26" s="81"/>
      <c r="BQ26" s="81"/>
      <c r="BR26" s="81"/>
      <c r="BS26" s="81"/>
      <c r="BT26" s="81"/>
      <c r="BU26" s="81"/>
      <c r="BV26" s="81"/>
      <c r="BW26" s="81"/>
      <c r="BX26" s="81"/>
      <c r="BY26" s="81"/>
      <c r="BZ26" s="8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0"/>
      <c r="BM27" s="81"/>
      <c r="BN27" s="81"/>
      <c r="BO27" s="81"/>
      <c r="BP27" s="81"/>
      <c r="BQ27" s="81"/>
      <c r="BR27" s="81"/>
      <c r="BS27" s="81"/>
      <c r="BT27" s="81"/>
      <c r="BU27" s="81"/>
      <c r="BV27" s="81"/>
      <c r="BW27" s="81"/>
      <c r="BX27" s="81"/>
      <c r="BY27" s="81"/>
      <c r="BZ27" s="8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0"/>
      <c r="BM28" s="81"/>
      <c r="BN28" s="81"/>
      <c r="BO28" s="81"/>
      <c r="BP28" s="81"/>
      <c r="BQ28" s="81"/>
      <c r="BR28" s="81"/>
      <c r="BS28" s="81"/>
      <c r="BT28" s="81"/>
      <c r="BU28" s="81"/>
      <c r="BV28" s="81"/>
      <c r="BW28" s="81"/>
      <c r="BX28" s="81"/>
      <c r="BY28" s="81"/>
      <c r="BZ28" s="8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0"/>
      <c r="BM29" s="81"/>
      <c r="BN29" s="81"/>
      <c r="BO29" s="81"/>
      <c r="BP29" s="81"/>
      <c r="BQ29" s="81"/>
      <c r="BR29" s="81"/>
      <c r="BS29" s="81"/>
      <c r="BT29" s="81"/>
      <c r="BU29" s="81"/>
      <c r="BV29" s="81"/>
      <c r="BW29" s="81"/>
      <c r="BX29" s="81"/>
      <c r="BY29" s="81"/>
      <c r="BZ29" s="8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0"/>
      <c r="BM30" s="81"/>
      <c r="BN30" s="81"/>
      <c r="BO30" s="81"/>
      <c r="BP30" s="81"/>
      <c r="BQ30" s="81"/>
      <c r="BR30" s="81"/>
      <c r="BS30" s="81"/>
      <c r="BT30" s="81"/>
      <c r="BU30" s="81"/>
      <c r="BV30" s="81"/>
      <c r="BW30" s="81"/>
      <c r="BX30" s="81"/>
      <c r="BY30" s="81"/>
      <c r="BZ30" s="8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0"/>
      <c r="BM31" s="81"/>
      <c r="BN31" s="81"/>
      <c r="BO31" s="81"/>
      <c r="BP31" s="81"/>
      <c r="BQ31" s="81"/>
      <c r="BR31" s="81"/>
      <c r="BS31" s="81"/>
      <c r="BT31" s="81"/>
      <c r="BU31" s="81"/>
      <c r="BV31" s="81"/>
      <c r="BW31" s="81"/>
      <c r="BX31" s="81"/>
      <c r="BY31" s="81"/>
      <c r="BZ31" s="8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0"/>
      <c r="BM32" s="81"/>
      <c r="BN32" s="81"/>
      <c r="BO32" s="81"/>
      <c r="BP32" s="81"/>
      <c r="BQ32" s="81"/>
      <c r="BR32" s="81"/>
      <c r="BS32" s="81"/>
      <c r="BT32" s="81"/>
      <c r="BU32" s="81"/>
      <c r="BV32" s="81"/>
      <c r="BW32" s="81"/>
      <c r="BX32" s="81"/>
      <c r="BY32" s="81"/>
      <c r="BZ32" s="8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0"/>
      <c r="BM33" s="81"/>
      <c r="BN33" s="81"/>
      <c r="BO33" s="81"/>
      <c r="BP33" s="81"/>
      <c r="BQ33" s="81"/>
      <c r="BR33" s="81"/>
      <c r="BS33" s="81"/>
      <c r="BT33" s="81"/>
      <c r="BU33" s="81"/>
      <c r="BV33" s="81"/>
      <c r="BW33" s="81"/>
      <c r="BX33" s="81"/>
      <c r="BY33" s="81"/>
      <c r="BZ33" s="8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0"/>
      <c r="BM34" s="81"/>
      <c r="BN34" s="81"/>
      <c r="BO34" s="81"/>
      <c r="BP34" s="81"/>
      <c r="BQ34" s="81"/>
      <c r="BR34" s="81"/>
      <c r="BS34" s="81"/>
      <c r="BT34" s="81"/>
      <c r="BU34" s="81"/>
      <c r="BV34" s="81"/>
      <c r="BW34" s="81"/>
      <c r="BX34" s="81"/>
      <c r="BY34" s="81"/>
      <c r="BZ34" s="8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0"/>
      <c r="BM35" s="81"/>
      <c r="BN35" s="81"/>
      <c r="BO35" s="81"/>
      <c r="BP35" s="81"/>
      <c r="BQ35" s="81"/>
      <c r="BR35" s="81"/>
      <c r="BS35" s="81"/>
      <c r="BT35" s="81"/>
      <c r="BU35" s="81"/>
      <c r="BV35" s="81"/>
      <c r="BW35" s="81"/>
      <c r="BX35" s="81"/>
      <c r="BY35" s="81"/>
      <c r="BZ35" s="8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0"/>
      <c r="BM36" s="81"/>
      <c r="BN36" s="81"/>
      <c r="BO36" s="81"/>
      <c r="BP36" s="81"/>
      <c r="BQ36" s="81"/>
      <c r="BR36" s="81"/>
      <c r="BS36" s="81"/>
      <c r="BT36" s="81"/>
      <c r="BU36" s="81"/>
      <c r="BV36" s="81"/>
      <c r="BW36" s="81"/>
      <c r="BX36" s="81"/>
      <c r="BY36" s="81"/>
      <c r="BZ36" s="8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0"/>
      <c r="BM37" s="81"/>
      <c r="BN37" s="81"/>
      <c r="BO37" s="81"/>
      <c r="BP37" s="81"/>
      <c r="BQ37" s="81"/>
      <c r="BR37" s="81"/>
      <c r="BS37" s="81"/>
      <c r="BT37" s="81"/>
      <c r="BU37" s="81"/>
      <c r="BV37" s="81"/>
      <c r="BW37" s="81"/>
      <c r="BX37" s="81"/>
      <c r="BY37" s="81"/>
      <c r="BZ37" s="8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0"/>
      <c r="BM38" s="81"/>
      <c r="BN38" s="81"/>
      <c r="BO38" s="81"/>
      <c r="BP38" s="81"/>
      <c r="BQ38" s="81"/>
      <c r="BR38" s="81"/>
      <c r="BS38" s="81"/>
      <c r="BT38" s="81"/>
      <c r="BU38" s="81"/>
      <c r="BV38" s="81"/>
      <c r="BW38" s="81"/>
      <c r="BX38" s="81"/>
      <c r="BY38" s="81"/>
      <c r="BZ38" s="8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0"/>
      <c r="BM39" s="81"/>
      <c r="BN39" s="81"/>
      <c r="BO39" s="81"/>
      <c r="BP39" s="81"/>
      <c r="BQ39" s="81"/>
      <c r="BR39" s="81"/>
      <c r="BS39" s="81"/>
      <c r="BT39" s="81"/>
      <c r="BU39" s="81"/>
      <c r="BV39" s="81"/>
      <c r="BW39" s="81"/>
      <c r="BX39" s="81"/>
      <c r="BY39" s="81"/>
      <c r="BZ39" s="8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0"/>
      <c r="BM40" s="81"/>
      <c r="BN40" s="81"/>
      <c r="BO40" s="81"/>
      <c r="BP40" s="81"/>
      <c r="BQ40" s="81"/>
      <c r="BR40" s="81"/>
      <c r="BS40" s="81"/>
      <c r="BT40" s="81"/>
      <c r="BU40" s="81"/>
      <c r="BV40" s="81"/>
      <c r="BW40" s="81"/>
      <c r="BX40" s="81"/>
      <c r="BY40" s="81"/>
      <c r="BZ40" s="8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0"/>
      <c r="BM41" s="81"/>
      <c r="BN41" s="81"/>
      <c r="BO41" s="81"/>
      <c r="BP41" s="81"/>
      <c r="BQ41" s="81"/>
      <c r="BR41" s="81"/>
      <c r="BS41" s="81"/>
      <c r="BT41" s="81"/>
      <c r="BU41" s="81"/>
      <c r="BV41" s="81"/>
      <c r="BW41" s="81"/>
      <c r="BX41" s="81"/>
      <c r="BY41" s="81"/>
      <c r="BZ41" s="8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0"/>
      <c r="BM42" s="81"/>
      <c r="BN42" s="81"/>
      <c r="BO42" s="81"/>
      <c r="BP42" s="81"/>
      <c r="BQ42" s="81"/>
      <c r="BR42" s="81"/>
      <c r="BS42" s="81"/>
      <c r="BT42" s="81"/>
      <c r="BU42" s="81"/>
      <c r="BV42" s="81"/>
      <c r="BW42" s="81"/>
      <c r="BX42" s="81"/>
      <c r="BY42" s="81"/>
      <c r="BZ42" s="8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0"/>
      <c r="BM43" s="81"/>
      <c r="BN43" s="81"/>
      <c r="BO43" s="81"/>
      <c r="BP43" s="81"/>
      <c r="BQ43" s="81"/>
      <c r="BR43" s="81"/>
      <c r="BS43" s="81"/>
      <c r="BT43" s="81"/>
      <c r="BU43" s="81"/>
      <c r="BV43" s="81"/>
      <c r="BW43" s="81"/>
      <c r="BX43" s="81"/>
      <c r="BY43" s="81"/>
      <c r="BZ43" s="8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3"/>
      <c r="BM44" s="84"/>
      <c r="BN44" s="84"/>
      <c r="BO44" s="84"/>
      <c r="BP44" s="84"/>
      <c r="BQ44" s="84"/>
      <c r="BR44" s="84"/>
      <c r="BS44" s="84"/>
      <c r="BT44" s="84"/>
      <c r="BU44" s="84"/>
      <c r="BV44" s="84"/>
      <c r="BW44" s="84"/>
      <c r="BX44" s="84"/>
      <c r="BY44" s="84"/>
      <c r="BZ44" s="8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117</v>
      </c>
      <c r="BM47" s="66"/>
      <c r="BN47" s="66"/>
      <c r="BO47" s="66"/>
      <c r="BP47" s="66"/>
      <c r="BQ47" s="66"/>
      <c r="BR47" s="66"/>
      <c r="BS47" s="66"/>
      <c r="BT47" s="66"/>
      <c r="BU47" s="66"/>
      <c r="BV47" s="66"/>
      <c r="BW47" s="66"/>
      <c r="BX47" s="66"/>
      <c r="BY47" s="66"/>
      <c r="BZ47" s="6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15">
      <c r="A60" s="2"/>
      <c r="B60" s="62" t="s">
        <v>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118</v>
      </c>
      <c r="BM66" s="66"/>
      <c r="BN66" s="66"/>
      <c r="BO66" s="66"/>
      <c r="BP66" s="66"/>
      <c r="BQ66" s="66"/>
      <c r="BR66" s="66"/>
      <c r="BS66" s="66"/>
      <c r="BT66" s="66"/>
      <c r="BU66" s="66"/>
      <c r="BV66" s="66"/>
      <c r="BW66" s="66"/>
      <c r="BX66" s="66"/>
      <c r="BY66" s="66"/>
      <c r="BZ66" s="6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x14ac:dyDescent="0.15">
      <c r="C84" s="2"/>
    </row>
    <row r="85" spans="1:78" hidden="1" x14ac:dyDescent="0.15">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15">
      <c r="B86" s="12"/>
      <c r="C86" s="12"/>
      <c r="D86" s="12"/>
      <c r="E86" s="12" t="str">
        <f>データ!AI6</f>
        <v/>
      </c>
      <c r="F86" s="12" t="s">
        <v>43</v>
      </c>
      <c r="G86" s="12" t="s">
        <v>43</v>
      </c>
      <c r="H86" s="12" t="str">
        <f>データ!BP6</f>
        <v>【652.82】</v>
      </c>
      <c r="I86" s="12" t="str">
        <f>データ!CA6</f>
        <v>【97.61】</v>
      </c>
      <c r="J86" s="12" t="str">
        <f>データ!CL6</f>
        <v>【138.29】</v>
      </c>
      <c r="K86" s="12" t="str">
        <f>データ!CW6</f>
        <v>【59.10】</v>
      </c>
      <c r="L86" s="12" t="str">
        <f>データ!DH6</f>
        <v>【95.82】</v>
      </c>
      <c r="M86" s="12" t="s">
        <v>44</v>
      </c>
      <c r="N86" s="12" t="s">
        <v>44</v>
      </c>
      <c r="O86" s="12" t="str">
        <f>データ!EO6</f>
        <v>【0.23】</v>
      </c>
    </row>
  </sheetData>
  <sheetProtection algorithmName="SHA-512" hashValue="XhxmhtK1OfzQI0p6bzYhvJDyu0PPypNicSUN/y3Gj3lr34LWORn5A7s3G58HOcv3uP2xc0X0RmaO3Vzdwb9NRw==" saltValue="172VmLEuhUNSFdZHClKrc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x14ac:dyDescent="0.15"/>
  <cols>
    <col min="2" max="144" width="11.875" customWidth="1"/>
  </cols>
  <sheetData>
    <row r="1" spans="1:145" x14ac:dyDescent="0.15">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15">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15">
      <c r="A3" s="14" t="s">
        <v>47</v>
      </c>
      <c r="B3" s="15" t="s">
        <v>48</v>
      </c>
      <c r="C3" s="15" t="s">
        <v>49</v>
      </c>
      <c r="D3" s="15" t="s">
        <v>50</v>
      </c>
      <c r="E3" s="15" t="s">
        <v>51</v>
      </c>
      <c r="F3" s="15" t="s">
        <v>52</v>
      </c>
      <c r="G3" s="15" t="s">
        <v>53</v>
      </c>
      <c r="H3" s="73" t="s">
        <v>54</v>
      </c>
      <c r="I3" s="74"/>
      <c r="J3" s="74"/>
      <c r="K3" s="74"/>
      <c r="L3" s="74"/>
      <c r="M3" s="74"/>
      <c r="N3" s="74"/>
      <c r="O3" s="74"/>
      <c r="P3" s="74"/>
      <c r="Q3" s="74"/>
      <c r="R3" s="74"/>
      <c r="S3" s="74"/>
      <c r="T3" s="74"/>
      <c r="U3" s="74"/>
      <c r="V3" s="74"/>
      <c r="W3" s="74"/>
      <c r="X3" s="75"/>
      <c r="Y3" s="79" t="s">
        <v>55</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56</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5" x14ac:dyDescent="0.15">
      <c r="A4" s="14" t="s">
        <v>57</v>
      </c>
      <c r="B4" s="16"/>
      <c r="C4" s="16"/>
      <c r="D4" s="16"/>
      <c r="E4" s="16"/>
      <c r="F4" s="16"/>
      <c r="G4" s="16"/>
      <c r="H4" s="76"/>
      <c r="I4" s="77"/>
      <c r="J4" s="77"/>
      <c r="K4" s="77"/>
      <c r="L4" s="77"/>
      <c r="M4" s="77"/>
      <c r="N4" s="77"/>
      <c r="O4" s="77"/>
      <c r="P4" s="77"/>
      <c r="Q4" s="77"/>
      <c r="R4" s="77"/>
      <c r="S4" s="77"/>
      <c r="T4" s="77"/>
      <c r="U4" s="77"/>
      <c r="V4" s="77"/>
      <c r="W4" s="77"/>
      <c r="X4" s="78"/>
      <c r="Y4" s="72" t="s">
        <v>58</v>
      </c>
      <c r="Z4" s="72"/>
      <c r="AA4" s="72"/>
      <c r="AB4" s="72"/>
      <c r="AC4" s="72"/>
      <c r="AD4" s="72"/>
      <c r="AE4" s="72"/>
      <c r="AF4" s="72"/>
      <c r="AG4" s="72"/>
      <c r="AH4" s="72"/>
      <c r="AI4" s="72"/>
      <c r="AJ4" s="72" t="s">
        <v>59</v>
      </c>
      <c r="AK4" s="72"/>
      <c r="AL4" s="72"/>
      <c r="AM4" s="72"/>
      <c r="AN4" s="72"/>
      <c r="AO4" s="72"/>
      <c r="AP4" s="72"/>
      <c r="AQ4" s="72"/>
      <c r="AR4" s="72"/>
      <c r="AS4" s="72"/>
      <c r="AT4" s="72"/>
      <c r="AU4" s="72" t="s">
        <v>60</v>
      </c>
      <c r="AV4" s="72"/>
      <c r="AW4" s="72"/>
      <c r="AX4" s="72"/>
      <c r="AY4" s="72"/>
      <c r="AZ4" s="72"/>
      <c r="BA4" s="72"/>
      <c r="BB4" s="72"/>
      <c r="BC4" s="72"/>
      <c r="BD4" s="72"/>
      <c r="BE4" s="72"/>
      <c r="BF4" s="72" t="s">
        <v>61</v>
      </c>
      <c r="BG4" s="72"/>
      <c r="BH4" s="72"/>
      <c r="BI4" s="72"/>
      <c r="BJ4" s="72"/>
      <c r="BK4" s="72"/>
      <c r="BL4" s="72"/>
      <c r="BM4" s="72"/>
      <c r="BN4" s="72"/>
      <c r="BO4" s="72"/>
      <c r="BP4" s="72"/>
      <c r="BQ4" s="72" t="s">
        <v>62</v>
      </c>
      <c r="BR4" s="72"/>
      <c r="BS4" s="72"/>
      <c r="BT4" s="72"/>
      <c r="BU4" s="72"/>
      <c r="BV4" s="72"/>
      <c r="BW4" s="72"/>
      <c r="BX4" s="72"/>
      <c r="BY4" s="72"/>
      <c r="BZ4" s="72"/>
      <c r="CA4" s="72"/>
      <c r="CB4" s="72" t="s">
        <v>63</v>
      </c>
      <c r="CC4" s="72"/>
      <c r="CD4" s="72"/>
      <c r="CE4" s="72"/>
      <c r="CF4" s="72"/>
      <c r="CG4" s="72"/>
      <c r="CH4" s="72"/>
      <c r="CI4" s="72"/>
      <c r="CJ4" s="72"/>
      <c r="CK4" s="72"/>
      <c r="CL4" s="72"/>
      <c r="CM4" s="72" t="s">
        <v>64</v>
      </c>
      <c r="CN4" s="72"/>
      <c r="CO4" s="72"/>
      <c r="CP4" s="72"/>
      <c r="CQ4" s="72"/>
      <c r="CR4" s="72"/>
      <c r="CS4" s="72"/>
      <c r="CT4" s="72"/>
      <c r="CU4" s="72"/>
      <c r="CV4" s="72"/>
      <c r="CW4" s="72"/>
      <c r="CX4" s="72" t="s">
        <v>65</v>
      </c>
      <c r="CY4" s="72"/>
      <c r="CZ4" s="72"/>
      <c r="DA4" s="72"/>
      <c r="DB4" s="72"/>
      <c r="DC4" s="72"/>
      <c r="DD4" s="72"/>
      <c r="DE4" s="72"/>
      <c r="DF4" s="72"/>
      <c r="DG4" s="72"/>
      <c r="DH4" s="72"/>
      <c r="DI4" s="72" t="s">
        <v>66</v>
      </c>
      <c r="DJ4" s="72"/>
      <c r="DK4" s="72"/>
      <c r="DL4" s="72"/>
      <c r="DM4" s="72"/>
      <c r="DN4" s="72"/>
      <c r="DO4" s="72"/>
      <c r="DP4" s="72"/>
      <c r="DQ4" s="72"/>
      <c r="DR4" s="72"/>
      <c r="DS4" s="72"/>
      <c r="DT4" s="72" t="s">
        <v>67</v>
      </c>
      <c r="DU4" s="72"/>
      <c r="DV4" s="72"/>
      <c r="DW4" s="72"/>
      <c r="DX4" s="72"/>
      <c r="DY4" s="72"/>
      <c r="DZ4" s="72"/>
      <c r="EA4" s="72"/>
      <c r="EB4" s="72"/>
      <c r="EC4" s="72"/>
      <c r="ED4" s="72"/>
      <c r="EE4" s="72" t="s">
        <v>68</v>
      </c>
      <c r="EF4" s="72"/>
      <c r="EG4" s="72"/>
      <c r="EH4" s="72"/>
      <c r="EI4" s="72"/>
      <c r="EJ4" s="72"/>
      <c r="EK4" s="72"/>
      <c r="EL4" s="72"/>
      <c r="EM4" s="72"/>
      <c r="EN4" s="72"/>
      <c r="EO4" s="72"/>
    </row>
    <row r="5" spans="1:145" x14ac:dyDescent="0.15">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15">
      <c r="A6" s="14" t="s">
        <v>97</v>
      </c>
      <c r="B6" s="19">
        <f>B7</f>
        <v>2022</v>
      </c>
      <c r="C6" s="19">
        <f t="shared" ref="C6:X6" si="3">C7</f>
        <v>304221</v>
      </c>
      <c r="D6" s="19">
        <f t="shared" si="3"/>
        <v>47</v>
      </c>
      <c r="E6" s="19">
        <f t="shared" si="3"/>
        <v>17</v>
      </c>
      <c r="F6" s="19">
        <f t="shared" si="3"/>
        <v>1</v>
      </c>
      <c r="G6" s="19">
        <f t="shared" si="3"/>
        <v>0</v>
      </c>
      <c r="H6" s="19" t="str">
        <f t="shared" si="3"/>
        <v>和歌山県　太地町</v>
      </c>
      <c r="I6" s="19" t="str">
        <f t="shared" si="3"/>
        <v>法非適用</v>
      </c>
      <c r="J6" s="19" t="str">
        <f t="shared" si="3"/>
        <v>下水道事業</v>
      </c>
      <c r="K6" s="19" t="str">
        <f t="shared" si="3"/>
        <v>公共下水道</v>
      </c>
      <c r="L6" s="19" t="str">
        <f t="shared" si="3"/>
        <v>Cc1</v>
      </c>
      <c r="M6" s="19" t="str">
        <f t="shared" si="3"/>
        <v>非設置</v>
      </c>
      <c r="N6" s="20" t="str">
        <f t="shared" si="3"/>
        <v>-</v>
      </c>
      <c r="O6" s="20" t="str">
        <f t="shared" si="3"/>
        <v>該当数値なし</v>
      </c>
      <c r="P6" s="20">
        <f t="shared" si="3"/>
        <v>45.51</v>
      </c>
      <c r="Q6" s="20">
        <f t="shared" si="3"/>
        <v>100</v>
      </c>
      <c r="R6" s="20">
        <f t="shared" si="3"/>
        <v>2420</v>
      </c>
      <c r="S6" s="20">
        <f t="shared" si="3"/>
        <v>2891</v>
      </c>
      <c r="T6" s="20">
        <f t="shared" si="3"/>
        <v>5.81</v>
      </c>
      <c r="U6" s="20">
        <f t="shared" si="3"/>
        <v>497.59</v>
      </c>
      <c r="V6" s="20">
        <f t="shared" si="3"/>
        <v>1311</v>
      </c>
      <c r="W6" s="20">
        <f t="shared" si="3"/>
        <v>0.46</v>
      </c>
      <c r="X6" s="20">
        <f t="shared" si="3"/>
        <v>2850</v>
      </c>
      <c r="Y6" s="21">
        <f>IF(Y7="",NA(),Y7)</f>
        <v>64.44</v>
      </c>
      <c r="Z6" s="21">
        <f t="shared" ref="Z6:AH6" si="4">IF(Z7="",NA(),Z7)</f>
        <v>66.150000000000006</v>
      </c>
      <c r="AA6" s="21">
        <f t="shared" si="4"/>
        <v>63.02</v>
      </c>
      <c r="AB6" s="21">
        <f t="shared" si="4"/>
        <v>60.77</v>
      </c>
      <c r="AC6" s="21">
        <f t="shared" si="4"/>
        <v>59.52</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0">
        <f>IF(BF7="",NA(),BF7)</f>
        <v>0</v>
      </c>
      <c r="BG6" s="20">
        <f t="shared" ref="BG6:BO6" si="7">IF(BG7="",NA(),BG7)</f>
        <v>0</v>
      </c>
      <c r="BH6" s="20">
        <f t="shared" si="7"/>
        <v>0</v>
      </c>
      <c r="BI6" s="20">
        <f t="shared" si="7"/>
        <v>0</v>
      </c>
      <c r="BJ6" s="21">
        <f t="shared" si="7"/>
        <v>474.75</v>
      </c>
      <c r="BK6" s="21">
        <f t="shared" si="7"/>
        <v>768.62</v>
      </c>
      <c r="BL6" s="21">
        <f t="shared" si="7"/>
        <v>789.44</v>
      </c>
      <c r="BM6" s="21">
        <f t="shared" si="7"/>
        <v>789.08</v>
      </c>
      <c r="BN6" s="21">
        <f t="shared" si="7"/>
        <v>747.84</v>
      </c>
      <c r="BO6" s="21">
        <f t="shared" si="7"/>
        <v>804.98</v>
      </c>
      <c r="BP6" s="20" t="str">
        <f>IF(BP7="","",IF(BP7="-","【-】","【"&amp;SUBSTITUTE(TEXT(BP7,"#,##0.00"),"-","△")&amp;"】"))</f>
        <v>【652.82】</v>
      </c>
      <c r="BQ6" s="21">
        <f>IF(BQ7="",NA(),BQ7)</f>
        <v>76.62</v>
      </c>
      <c r="BR6" s="21">
        <f t="shared" ref="BR6:BZ6" si="8">IF(BR7="",NA(),BR7)</f>
        <v>79.02</v>
      </c>
      <c r="BS6" s="21">
        <f t="shared" si="8"/>
        <v>80.73</v>
      </c>
      <c r="BT6" s="21">
        <f t="shared" si="8"/>
        <v>80.34</v>
      </c>
      <c r="BU6" s="21">
        <f t="shared" si="8"/>
        <v>80.42</v>
      </c>
      <c r="BV6" s="21">
        <f t="shared" si="8"/>
        <v>88.06</v>
      </c>
      <c r="BW6" s="21">
        <f t="shared" si="8"/>
        <v>87.29</v>
      </c>
      <c r="BX6" s="21">
        <f t="shared" si="8"/>
        <v>88.25</v>
      </c>
      <c r="BY6" s="21">
        <f t="shared" si="8"/>
        <v>90.17</v>
      </c>
      <c r="BZ6" s="21">
        <f t="shared" si="8"/>
        <v>88.71</v>
      </c>
      <c r="CA6" s="20" t="str">
        <f>IF(CA7="","",IF(CA7="-","【-】","【"&amp;SUBSTITUTE(TEXT(CA7,"#,##0.00"),"-","△")&amp;"】"))</f>
        <v>【97.61】</v>
      </c>
      <c r="CB6" s="21">
        <f>IF(CB7="",NA(),CB7)</f>
        <v>154.66999999999999</v>
      </c>
      <c r="CC6" s="21">
        <f t="shared" ref="CC6:CK6" si="9">IF(CC7="",NA(),CC7)</f>
        <v>150.49</v>
      </c>
      <c r="CD6" s="21">
        <f t="shared" si="9"/>
        <v>150</v>
      </c>
      <c r="CE6" s="21">
        <f t="shared" si="9"/>
        <v>150</v>
      </c>
      <c r="CF6" s="21">
        <f t="shared" si="9"/>
        <v>150</v>
      </c>
      <c r="CG6" s="21">
        <f t="shared" si="9"/>
        <v>179.32</v>
      </c>
      <c r="CH6" s="21">
        <f t="shared" si="9"/>
        <v>176.67</v>
      </c>
      <c r="CI6" s="21">
        <f t="shared" si="9"/>
        <v>176.37</v>
      </c>
      <c r="CJ6" s="21">
        <f t="shared" si="9"/>
        <v>173.17</v>
      </c>
      <c r="CK6" s="21">
        <f t="shared" si="9"/>
        <v>174.8</v>
      </c>
      <c r="CL6" s="20" t="str">
        <f>IF(CL7="","",IF(CL7="-","【-】","【"&amp;SUBSTITUTE(TEXT(CL7,"#,##0.00"),"-","△")&amp;"】"))</f>
        <v>【138.29】</v>
      </c>
      <c r="CM6" s="21">
        <f>IF(CM7="",NA(),CM7)</f>
        <v>27.86</v>
      </c>
      <c r="CN6" s="21">
        <f t="shared" ref="CN6:CV6" si="10">IF(CN7="",NA(),CN7)</f>
        <v>38.950000000000003</v>
      </c>
      <c r="CO6" s="21">
        <f t="shared" si="10"/>
        <v>23.95</v>
      </c>
      <c r="CP6" s="21">
        <f t="shared" si="10"/>
        <v>23.41</v>
      </c>
      <c r="CQ6" s="21">
        <f t="shared" si="10"/>
        <v>22.5</v>
      </c>
      <c r="CR6" s="21">
        <f t="shared" si="10"/>
        <v>58</v>
      </c>
      <c r="CS6" s="21">
        <f t="shared" si="10"/>
        <v>57.42</v>
      </c>
      <c r="CT6" s="21">
        <f t="shared" si="10"/>
        <v>56.72</v>
      </c>
      <c r="CU6" s="21">
        <f t="shared" si="10"/>
        <v>56.43</v>
      </c>
      <c r="CV6" s="21">
        <f t="shared" si="10"/>
        <v>55.82</v>
      </c>
      <c r="CW6" s="20" t="str">
        <f>IF(CW7="","",IF(CW7="-","【-】","【"&amp;SUBSTITUTE(TEXT(CW7,"#,##0.00"),"-","△")&amp;"】"))</f>
        <v>【59.10】</v>
      </c>
      <c r="CX6" s="21">
        <f>IF(CX7="",NA(),CX7)</f>
        <v>87.68</v>
      </c>
      <c r="CY6" s="21">
        <f t="shared" ref="CY6:DG6" si="11">IF(CY7="",NA(),CY7)</f>
        <v>87.9</v>
      </c>
      <c r="CZ6" s="21">
        <f t="shared" si="11"/>
        <v>88.41</v>
      </c>
      <c r="DA6" s="21">
        <f t="shared" si="11"/>
        <v>88.3</v>
      </c>
      <c r="DB6" s="21">
        <f t="shared" si="11"/>
        <v>90.62</v>
      </c>
      <c r="DC6" s="21">
        <f t="shared" si="11"/>
        <v>89.79</v>
      </c>
      <c r="DD6" s="21">
        <f t="shared" si="11"/>
        <v>90.42</v>
      </c>
      <c r="DE6" s="21">
        <f t="shared" si="11"/>
        <v>90.72</v>
      </c>
      <c r="DF6" s="21">
        <f t="shared" si="11"/>
        <v>91.07</v>
      </c>
      <c r="DG6" s="21">
        <f t="shared" si="11"/>
        <v>90.67</v>
      </c>
      <c r="DH6" s="20" t="str">
        <f>IF(DH7="","",IF(DH7="-","【-】","【"&amp;SUBSTITUTE(TEXT(DH7,"#,##0.00"),"-","△")&amp;"】"))</f>
        <v>【95.82】</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0.21</v>
      </c>
      <c r="EK6" s="21">
        <f t="shared" si="14"/>
        <v>0.17</v>
      </c>
      <c r="EL6" s="21">
        <f t="shared" si="14"/>
        <v>0.15</v>
      </c>
      <c r="EM6" s="21">
        <f t="shared" si="14"/>
        <v>0.15</v>
      </c>
      <c r="EN6" s="21">
        <f t="shared" si="14"/>
        <v>0.12</v>
      </c>
      <c r="EO6" s="20" t="str">
        <f>IF(EO7="","",IF(EO7="-","【-】","【"&amp;SUBSTITUTE(TEXT(EO7,"#,##0.00"),"-","△")&amp;"】"))</f>
        <v>【0.23】</v>
      </c>
    </row>
    <row r="7" spans="1:145" s="22" customFormat="1" x14ac:dyDescent="0.15">
      <c r="A7" s="14"/>
      <c r="B7" s="23">
        <v>2022</v>
      </c>
      <c r="C7" s="23">
        <v>304221</v>
      </c>
      <c r="D7" s="23">
        <v>47</v>
      </c>
      <c r="E7" s="23">
        <v>17</v>
      </c>
      <c r="F7" s="23">
        <v>1</v>
      </c>
      <c r="G7" s="23">
        <v>0</v>
      </c>
      <c r="H7" s="23" t="s">
        <v>98</v>
      </c>
      <c r="I7" s="23" t="s">
        <v>99</v>
      </c>
      <c r="J7" s="23" t="s">
        <v>100</v>
      </c>
      <c r="K7" s="23" t="s">
        <v>101</v>
      </c>
      <c r="L7" s="23" t="s">
        <v>102</v>
      </c>
      <c r="M7" s="23" t="s">
        <v>103</v>
      </c>
      <c r="N7" s="24" t="s">
        <v>104</v>
      </c>
      <c r="O7" s="24" t="s">
        <v>105</v>
      </c>
      <c r="P7" s="24">
        <v>45.51</v>
      </c>
      <c r="Q7" s="24">
        <v>100</v>
      </c>
      <c r="R7" s="24">
        <v>2420</v>
      </c>
      <c r="S7" s="24">
        <v>2891</v>
      </c>
      <c r="T7" s="24">
        <v>5.81</v>
      </c>
      <c r="U7" s="24">
        <v>497.59</v>
      </c>
      <c r="V7" s="24">
        <v>1311</v>
      </c>
      <c r="W7" s="24">
        <v>0.46</v>
      </c>
      <c r="X7" s="24">
        <v>2850</v>
      </c>
      <c r="Y7" s="24">
        <v>64.44</v>
      </c>
      <c r="Z7" s="24">
        <v>66.150000000000006</v>
      </c>
      <c r="AA7" s="24">
        <v>63.02</v>
      </c>
      <c r="AB7" s="24">
        <v>60.77</v>
      </c>
      <c r="AC7" s="24">
        <v>59.52</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0</v>
      </c>
      <c r="BG7" s="24">
        <v>0</v>
      </c>
      <c r="BH7" s="24">
        <v>0</v>
      </c>
      <c r="BI7" s="24">
        <v>0</v>
      </c>
      <c r="BJ7" s="24">
        <v>474.75</v>
      </c>
      <c r="BK7" s="24">
        <v>768.62</v>
      </c>
      <c r="BL7" s="24">
        <v>789.44</v>
      </c>
      <c r="BM7" s="24">
        <v>789.08</v>
      </c>
      <c r="BN7" s="24">
        <v>747.84</v>
      </c>
      <c r="BO7" s="24">
        <v>804.98</v>
      </c>
      <c r="BP7" s="24">
        <v>652.82000000000005</v>
      </c>
      <c r="BQ7" s="24">
        <v>76.62</v>
      </c>
      <c r="BR7" s="24">
        <v>79.02</v>
      </c>
      <c r="BS7" s="24">
        <v>80.73</v>
      </c>
      <c r="BT7" s="24">
        <v>80.34</v>
      </c>
      <c r="BU7" s="24">
        <v>80.42</v>
      </c>
      <c r="BV7" s="24">
        <v>88.06</v>
      </c>
      <c r="BW7" s="24">
        <v>87.29</v>
      </c>
      <c r="BX7" s="24">
        <v>88.25</v>
      </c>
      <c r="BY7" s="24">
        <v>90.17</v>
      </c>
      <c r="BZ7" s="24">
        <v>88.71</v>
      </c>
      <c r="CA7" s="24">
        <v>97.61</v>
      </c>
      <c r="CB7" s="24">
        <v>154.66999999999999</v>
      </c>
      <c r="CC7" s="24">
        <v>150.49</v>
      </c>
      <c r="CD7" s="24">
        <v>150</v>
      </c>
      <c r="CE7" s="24">
        <v>150</v>
      </c>
      <c r="CF7" s="24">
        <v>150</v>
      </c>
      <c r="CG7" s="24">
        <v>179.32</v>
      </c>
      <c r="CH7" s="24">
        <v>176.67</v>
      </c>
      <c r="CI7" s="24">
        <v>176.37</v>
      </c>
      <c r="CJ7" s="24">
        <v>173.17</v>
      </c>
      <c r="CK7" s="24">
        <v>174.8</v>
      </c>
      <c r="CL7" s="24">
        <v>138.29</v>
      </c>
      <c r="CM7" s="24">
        <v>27.86</v>
      </c>
      <c r="CN7" s="24">
        <v>38.950000000000003</v>
      </c>
      <c r="CO7" s="24">
        <v>23.95</v>
      </c>
      <c r="CP7" s="24">
        <v>23.41</v>
      </c>
      <c r="CQ7" s="24">
        <v>22.5</v>
      </c>
      <c r="CR7" s="24">
        <v>58</v>
      </c>
      <c r="CS7" s="24">
        <v>57.42</v>
      </c>
      <c r="CT7" s="24">
        <v>56.72</v>
      </c>
      <c r="CU7" s="24">
        <v>56.43</v>
      </c>
      <c r="CV7" s="24">
        <v>55.82</v>
      </c>
      <c r="CW7" s="24">
        <v>59.1</v>
      </c>
      <c r="CX7" s="24">
        <v>87.68</v>
      </c>
      <c r="CY7" s="24">
        <v>87.9</v>
      </c>
      <c r="CZ7" s="24">
        <v>88.41</v>
      </c>
      <c r="DA7" s="24">
        <v>88.3</v>
      </c>
      <c r="DB7" s="24">
        <v>90.62</v>
      </c>
      <c r="DC7" s="24">
        <v>89.79</v>
      </c>
      <c r="DD7" s="24">
        <v>90.42</v>
      </c>
      <c r="DE7" s="24">
        <v>90.72</v>
      </c>
      <c r="DF7" s="24">
        <v>91.07</v>
      </c>
      <c r="DG7" s="24">
        <v>90.67</v>
      </c>
      <c r="DH7" s="24">
        <v>95.82</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0.21</v>
      </c>
      <c r="EK7" s="24">
        <v>0.17</v>
      </c>
      <c r="EL7" s="24">
        <v>0.15</v>
      </c>
      <c r="EM7" s="24">
        <v>0.15</v>
      </c>
      <c r="EN7" s="24">
        <v>0.12</v>
      </c>
      <c r="EO7" s="24">
        <v>0.23</v>
      </c>
    </row>
    <row r="8" spans="1:145"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15">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15">
      <c r="A10" s="26" t="s">
        <v>48</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5" x14ac:dyDescent="0.15">
      <c r="B11">
        <v>4</v>
      </c>
      <c r="C11">
        <v>3</v>
      </c>
      <c r="D11">
        <v>2</v>
      </c>
      <c r="E11">
        <v>1</v>
      </c>
      <c r="F11">
        <v>0</v>
      </c>
      <c r="G11" t="s">
        <v>111</v>
      </c>
    </row>
    <row r="12" spans="1:145" x14ac:dyDescent="0.15">
      <c r="B12">
        <v>1</v>
      </c>
      <c r="C12">
        <v>1</v>
      </c>
      <c r="D12">
        <v>2</v>
      </c>
      <c r="E12">
        <v>3</v>
      </c>
      <c r="F12">
        <v>4</v>
      </c>
      <c r="G12" t="s">
        <v>112</v>
      </c>
    </row>
    <row r="13" spans="1:145" x14ac:dyDescent="0.15">
      <c r="B13" t="s">
        <v>113</v>
      </c>
      <c r="C13" t="s">
        <v>114</v>
      </c>
      <c r="D13" t="s">
        <v>114</v>
      </c>
      <c r="E13" t="s">
        <v>114</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2023-12-12T02:47:45Z</dcterms:created>
  <dcterms:modified xsi:type="dcterms:W3CDTF">2024-02-09T05:05:10Z</dcterms:modified>
  <cp:category/>
</cp:coreProperties>
</file>