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①R6提出するもの\2.7    公営企業に係る経営比較分析表（令和５年度決算）の分析等について\提出用\"/>
    </mc:Choice>
  </mc:AlternateContent>
  <xr:revisionPtr revIDLastSave="0" documentId="13_ncr:1_{41E39059-FD83-4596-A65E-ADDD0362475C}" xr6:coauthVersionLast="47" xr6:coauthVersionMax="47" xr10:uidLastSave="{00000000-0000-0000-0000-000000000000}"/>
  <workbookProtection workbookAlgorithmName="SHA-512" workbookHashValue="AubJvslyerwi3eLdUbWVeI/P+LDSVFBNxu7YZczo6W1OBGt+KqFTatcMhky8MNVj1Po66ZWz0t4CzUSqe+rDEQ==" workbookSaltValue="wztyxNMMGqTN5MBvT2AIk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M6" i="5"/>
  <c r="AD8" i="4" s="1"/>
  <c r="L6" i="5"/>
  <c r="W8" i="4" s="1"/>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H85" i="4"/>
  <c r="F85" i="4"/>
  <c r="BB10" i="4"/>
  <c r="AL10" i="4"/>
  <c r="W10" i="4"/>
  <c r="I10" i="4"/>
  <c r="B10" i="4"/>
  <c r="BB8" i="4"/>
  <c r="AT8" i="4"/>
  <c r="AL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<sst xmlns="http://schemas.openxmlformats.org/spreadsheetml/2006/main" count="228" uniqueCount="112">
  <si>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</si>
  <si>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</si>
  <si>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</si>
  <si>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</si>
  <si>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</si>
  <si>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</si>
  <si>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</si>
  <si>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</si>
  <si>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</si>
  <si>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</si>
  <si>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</si>
  <si>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</si>
  <si>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</si>
  <si>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</si>
  <si>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</si>
  <si>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</si>
  <si>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</si>
  <si>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</si>
  <si>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</si>
  <si>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</si>
  <si>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</si>
  <si>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</si>
  <si>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</si>
  <si>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</si>
  <si>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</si>
  <si>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</si>
  <si>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</si>
  <si>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</si>
  <si>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</si>
  <si>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</si>
  <si>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</si>
  <si>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</si>
  <si>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</si>
  <si>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</si>
  <si>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</si>
  <si>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</si>
  <si>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</si>
  <si>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</si>
  <si>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</si>
  <si>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</si>
  <si>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</si>
  <si>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</si>
  <si>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</si>
  <si>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</si>
  <si>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</si>
  <si>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</si>
  <si>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</si>
  <si>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</si>
  <si>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</si>
  <si>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</si>
  <si>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</si>
  <si>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</si>
  <si>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</si>
  <si>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</si>
  <si>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</si>
  <si>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</si>
  <si>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</si>
  <si>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</si>
  <si>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</si>
  <si>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</si>
  <si>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</si>
  <si>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</si>
  <si>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</si>
  <si>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</si>
  <si>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</si>
  <si>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</si>
  <si>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</si>
  <si>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</si>
  <si>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</si>
  <si>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</si>
  <si>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</si>
  <si>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</si>
  <si>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</si>
  <si>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</si>
  <si>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</si>
  <si>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</si>
  <si>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</si>
  <si>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</si>
  <si>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</si>
  <si>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</si>
  <si>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</si>
  <si>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</si>
  <si>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</si>
  <si>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</si>
  <si>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</si>
  <si>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</si>
  <si>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</si>
  <si>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</si>
  <si>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</si>
  <si>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</si>
  <si>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</si>
  <si>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</si>
  <si>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</si>
  <si>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</si>
  <si>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</si>
  <si>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</si>
  <si>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</si>
  <si>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</si>
  <si>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</si>
  <si>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</si>
  <si>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</si>
  <si>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</si>
  <si>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</si>
  <si>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</si>
  <si>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</si>
  <si>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</si>
  <si>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</si>
  <si>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</si>
  <si>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</si>
  <si>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①過去において、水道施設の更新事業を継続して実施しており、類似団体平均値よりも低水準となっているが、今後上昇していくと見込んでいる。
②低水準を維持しているが、今後は上昇していくと見込んでいる。
③令和５年度は配水管布設替を行っていない。
①と②の指標について、今後は増加傾向になると見込んでいるため、管路更新も含め、水道施設の更新事業を計画的に実施していく必要がある。</t>
    <rPh sb="114" eb="115">
      <t>オコナ</t>
    </rPh>
    <phoneticPr fontId="4"/>
  </si>
  <si>
    <t>事業については、比較的健全な経営を維持しているが、施設の老朽化が進んでいることから経営の更なる効率化に努めるとともに、水道施設更新を含めた設備投資を計画的に実施していく必要がある。</t>
  </si>
  <si>
    <t>①令和５年度においては、一般会計負担金が増額されたことにより経常収益が増加し、類似団体平均値を上回るところまで比率が回復した。ただし、給水費用が増加しており、一方で料金収入は減少しているため注意が必要である。
②累積欠損金は発生しておらず良好である。
③前年度と比較し、増加している。また100％を超過しており、良好である。
④類似団体平均値よりも低水準となっているが、水道施設の更新を計画しているため、今後の増加が見込まれる。
⑤料金回収率は、令和３年度まで100%超を保っていたが、令和４、５年度は電気料が高騰するなど、物価高の影響を受け給水費用が増額したため、100％を下回った。
⑥類似団体平均値を下回っており、費用効率は良好である。
⑦類似団体平均値を上回っており、比較的良好である。
⑧低水準で推移しており、漏水調査等を行って修繕を行っているが、思うように改善されていない。
有収率が低水準で推移していることから、改善が必要であるが、他の項目については、良好である。</t>
    <rPh sb="1" eb="3">
      <t>レイワ</t>
    </rPh>
    <rPh sb="4" eb="6">
      <t>ネンド</t>
    </rPh>
    <rPh sb="47" eb="49">
      <t>ウワマワ</t>
    </rPh>
    <rPh sb="55" eb="57">
      <t>ヒリツ</t>
    </rPh>
    <rPh sb="58" eb="60">
      <t>カイフク</t>
    </rPh>
    <rPh sb="67" eb="71">
      <t>キュウスイヒヨウ</t>
    </rPh>
    <rPh sb="72" eb="74">
      <t>ゾウカ</t>
    </rPh>
    <rPh sb="79" eb="81">
      <t>イッポウ</t>
    </rPh>
    <rPh sb="82" eb="84">
      <t>リョウキン</t>
    </rPh>
    <rPh sb="84" eb="86">
      <t>シュウニュウ</t>
    </rPh>
    <rPh sb="87" eb="89">
      <t>ゲンショウ</t>
    </rPh>
    <rPh sb="95" eb="97">
      <t>チュウイ</t>
    </rPh>
    <rPh sb="98" eb="100">
      <t>ヒツヨウ</t>
    </rPh>
    <rPh sb="133" eb="135">
      <t>ヒカク</t>
    </rPh>
    <rPh sb="137" eb="139">
      <t>ゾウカ</t>
    </rPh>
    <rPh sb="151" eb="153">
      <t>チョウカ</t>
    </rPh>
    <rPh sb="205" eb="207">
      <t>コンゴ</t>
    </rPh>
    <rPh sb="211" eb="213">
      <t>ミコ</t>
    </rPh>
    <rPh sb="227" eb="229">
      <t>レイワ</t>
    </rPh>
    <rPh sb="230" eb="232">
      <t>ネンド</t>
    </rPh>
    <rPh sb="238" eb="239">
      <t>コ</t>
    </rPh>
    <rPh sb="240" eb="241">
      <t>タモ</t>
    </rPh>
    <rPh sb="247" eb="249">
      <t>レイワ</t>
    </rPh>
    <rPh sb="252" eb="254">
      <t>ネンド</t>
    </rPh>
    <rPh sb="255" eb="257">
      <t>デンキ</t>
    </rPh>
    <rPh sb="257" eb="258">
      <t>リョウ</t>
    </rPh>
    <rPh sb="259" eb="261">
      <t>コウトウ</t>
    </rPh>
    <rPh sb="266" eb="269">
      <t>ブッカダカ</t>
    </rPh>
    <rPh sb="270" eb="272">
      <t>エイキョウ</t>
    </rPh>
    <rPh sb="273" eb="274">
      <t>ウ</t>
    </rPh>
    <rPh sb="275" eb="277">
      <t>キュウスイ</t>
    </rPh>
    <rPh sb="277" eb="279">
      <t>ヒヨウ</t>
    </rPh>
    <rPh sb="280" eb="282">
      <t>ゾウガク</t>
    </rPh>
    <rPh sb="292" eb="294">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</si>
</sst>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4"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4" fillId="0" borderId="9"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formatCode="#,##0.00;&quot;△&quot;#,##0.00">
                  <c:v>0</c:v>
                </c:pt>
                <c:pt idx="1">
                  <c:v>1.32</c:v>
                </c:pt>
                <c:pt idx="2">
                  <c:v>0.3</c:v>
                </c:pt>
                <c:pt idx="3" formatCode="#,##0.00;&quot;△&quot;#,##0.00">
                  <c:v>0</c:v>
                </c:pt>
                <c:pt idx="4" formatCode="#,##0.00;&quot;△&quot;#,##0.00">
                  <c:v>0</c:v>
                </c:pt>
              </c:numCache>
            </c:numRef>
          </c:val>
          <c:extLst>
            <c:ext xmlns:c16="http://schemas.microsoft.com/office/drawing/2014/chart" uri="{C3380CC4-5D6E-409C-BE32-E72D297353CC}">
              <c16:uniqueId val="{00000000-7224-42E3-9B12-60D5C3846FA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0.43</c:v>
                </c:pt>
                <c:pt idx="1">
                  <c:v>1.1499999999999999</c:v>
                </c:pt>
                <c:pt idx="2">
                  <c:v>0.28999999999999998</c:v>
                </c:pt>
                <c:pt idx="3">
                  <c:v>0.39</c:v>
                </c:pt>
                <c:pt idx="4">
                  <c:v>0.49</c:v>
                </c:pt>
              </c:numCache>
            </c:numRef>
          </c:val>
          <c:smooth val="0"/>
          <c:extLst>
            <c:ext xmlns:c16="http://schemas.microsoft.com/office/drawing/2014/chart" uri="{C3380CC4-5D6E-409C-BE32-E72D297353CC}">
              <c16:uniqueId val="{00000001-7224-42E3-9B12-60D5C3846FA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61.51</c:v>
                </c:pt>
                <c:pt idx="1">
                  <c:v>54.76</c:v>
                </c:pt>
                <c:pt idx="2">
                  <c:v>59.52</c:v>
                </c:pt>
                <c:pt idx="3">
                  <c:v>56.1</c:v>
                </c:pt>
                <c:pt idx="4">
                  <c:v>75.75</c:v>
                </c:pt>
              </c:numCache>
            </c:numRef>
          </c:val>
          <c:extLst>
            <c:ext xmlns:c16="http://schemas.microsoft.com/office/drawing/2014/chart" uri="{C3380CC4-5D6E-409C-BE32-E72D297353CC}">
              <c16:uniqueId val="{00000000-E215-4372-9D7A-0CCBBDFC226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49.01</c:v>
                </c:pt>
                <c:pt idx="1">
                  <c:v>48.86</c:v>
                </c:pt>
                <c:pt idx="2">
                  <c:v>49</c:v>
                </c:pt>
                <c:pt idx="3">
                  <c:v>50.07</c:v>
                </c:pt>
                <c:pt idx="4">
                  <c:v>53.4</c:v>
                </c:pt>
              </c:numCache>
            </c:numRef>
          </c:val>
          <c:smooth val="0"/>
          <c:extLst>
            <c:ext xmlns:c16="http://schemas.microsoft.com/office/drawing/2014/chart" uri="{C3380CC4-5D6E-409C-BE32-E72D297353CC}">
              <c16:uniqueId val="{00000001-E215-4372-9D7A-0CCBBDFC226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56.57</c:v>
                </c:pt>
                <c:pt idx="1">
                  <c:v>61.57</c:v>
                </c:pt>
                <c:pt idx="2">
                  <c:v>55.19</c:v>
                </c:pt>
                <c:pt idx="3">
                  <c:v>56.58</c:v>
                </c:pt>
                <c:pt idx="4">
                  <c:v>40.869999999999997</c:v>
                </c:pt>
              </c:numCache>
            </c:numRef>
          </c:val>
          <c:extLst>
            <c:ext xmlns:c16="http://schemas.microsoft.com/office/drawing/2014/chart" uri="{C3380CC4-5D6E-409C-BE32-E72D297353CC}">
              <c16:uniqueId val="{00000000-A7E9-496B-BBED-2D7BB1B8117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76.569999999999993</c:v>
                </c:pt>
                <c:pt idx="1">
                  <c:v>76.48</c:v>
                </c:pt>
                <c:pt idx="2">
                  <c:v>75.64</c:v>
                </c:pt>
                <c:pt idx="3">
                  <c:v>75.7</c:v>
                </c:pt>
                <c:pt idx="4">
                  <c:v>72.53</c:v>
                </c:pt>
              </c:numCache>
            </c:numRef>
          </c:val>
          <c:smooth val="0"/>
          <c:extLst>
            <c:ext xmlns:c16="http://schemas.microsoft.com/office/drawing/2014/chart" uri="{C3380CC4-5D6E-409C-BE32-E72D297353CC}">
              <c16:uniqueId val="{00000001-A7E9-496B-BBED-2D7BB1B8117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112.86</c:v>
                </c:pt>
                <c:pt idx="1">
                  <c:v>119.7</c:v>
                </c:pt>
                <c:pt idx="2">
                  <c:v>106.9</c:v>
                </c:pt>
                <c:pt idx="3">
                  <c:v>102.98</c:v>
                </c:pt>
                <c:pt idx="4">
                  <c:v>105.98</c:v>
                </c:pt>
              </c:numCache>
            </c:numRef>
          </c:val>
          <c:extLst>
            <c:ext xmlns:c16="http://schemas.microsoft.com/office/drawing/2014/chart" uri="{C3380CC4-5D6E-409C-BE32-E72D297353CC}">
              <c16:uniqueId val="{00000000-3604-4DF8-82B3-515348B79F3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105.45</c:v>
                </c:pt>
                <c:pt idx="1">
                  <c:v>103.82</c:v>
                </c:pt>
                <c:pt idx="2">
                  <c:v>105.75</c:v>
                </c:pt>
                <c:pt idx="3">
                  <c:v>105.52</c:v>
                </c:pt>
                <c:pt idx="4">
                  <c:v>103.1</c:v>
                </c:pt>
              </c:numCache>
            </c:numRef>
          </c:val>
          <c:smooth val="0"/>
          <c:extLst>
            <c:ext xmlns:c16="http://schemas.microsoft.com/office/drawing/2014/chart" uri="{C3380CC4-5D6E-409C-BE32-E72D297353CC}">
              <c16:uniqueId val="{00000001-3604-4DF8-82B3-515348B79F3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39.01</c:v>
                </c:pt>
                <c:pt idx="1">
                  <c:v>32.03</c:v>
                </c:pt>
                <c:pt idx="2">
                  <c:v>32.46</c:v>
                </c:pt>
                <c:pt idx="3">
                  <c:v>34.93</c:v>
                </c:pt>
                <c:pt idx="4">
                  <c:v>37.049999999999997</c:v>
                </c:pt>
              </c:numCache>
            </c:numRef>
          </c:val>
          <c:extLst>
            <c:ext xmlns:c16="http://schemas.microsoft.com/office/drawing/2014/chart" uri="{C3380CC4-5D6E-409C-BE32-E72D297353CC}">
              <c16:uniqueId val="{00000000-AD34-45B3-8C6E-8192836630D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49.34</c:v>
                </c:pt>
                <c:pt idx="1">
                  <c:v>39.409999999999997</c:v>
                </c:pt>
                <c:pt idx="2">
                  <c:v>41.18</c:v>
                </c:pt>
                <c:pt idx="3">
                  <c:v>42.98</c:v>
                </c:pt>
                <c:pt idx="4">
                  <c:v>40.46</c:v>
                </c:pt>
              </c:numCache>
            </c:numRef>
          </c:val>
          <c:smooth val="0"/>
          <c:extLst>
            <c:ext xmlns:c16="http://schemas.microsoft.com/office/drawing/2014/chart" uri="{C3380CC4-5D6E-409C-BE32-E72D297353CC}">
              <c16:uniqueId val="{00000001-AD34-45B3-8C6E-8192836630D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4.49</c:v>
                </c:pt>
                <c:pt idx="1">
                  <c:v>4.3899999999999997</c:v>
                </c:pt>
                <c:pt idx="2">
                  <c:v>4.3899999999999997</c:v>
                </c:pt>
                <c:pt idx="3">
                  <c:v>4.3899999999999997</c:v>
                </c:pt>
                <c:pt idx="4">
                  <c:v>4.3899999999999997</c:v>
                </c:pt>
              </c:numCache>
            </c:numRef>
          </c:val>
          <c:extLst>
            <c:ext xmlns:c16="http://schemas.microsoft.com/office/drawing/2014/chart" uri="{C3380CC4-5D6E-409C-BE32-E72D297353CC}">
              <c16:uniqueId val="{00000000-81D4-4B67-A808-40CB6CDEAC0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22.75</c:v>
                </c:pt>
                <c:pt idx="1">
                  <c:v>20.97</c:v>
                </c:pt>
                <c:pt idx="2">
                  <c:v>21.65</c:v>
                </c:pt>
                <c:pt idx="3">
                  <c:v>23.24</c:v>
                </c:pt>
                <c:pt idx="4">
                  <c:v>22.77</c:v>
                </c:pt>
              </c:numCache>
            </c:numRef>
          </c:val>
          <c:smooth val="0"/>
          <c:extLst>
            <c:ext xmlns:c16="http://schemas.microsoft.com/office/drawing/2014/chart" uri="{C3380CC4-5D6E-409C-BE32-E72D297353CC}">
              <c16:uniqueId val="{00000001-81D4-4B67-A808-40CB6CDEAC0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1C6-4E1F-9E00-5B2F301C4FB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29.38</c:v>
                </c:pt>
                <c:pt idx="1">
                  <c:v>31.54</c:v>
                </c:pt>
                <c:pt idx="2">
                  <c:v>31.15</c:v>
                </c:pt>
                <c:pt idx="3">
                  <c:v>30.01</c:v>
                </c:pt>
                <c:pt idx="4">
                  <c:v>27.32</c:v>
                </c:pt>
              </c:numCache>
            </c:numRef>
          </c:val>
          <c:smooth val="0"/>
          <c:extLst>
            <c:ext xmlns:c16="http://schemas.microsoft.com/office/drawing/2014/chart" uri="{C3380CC4-5D6E-409C-BE32-E72D297353CC}">
              <c16:uniqueId val="{00000001-B1C6-4E1F-9E00-5B2F301C4FB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344.14</c:v>
                </c:pt>
                <c:pt idx="1">
                  <c:v>614.86</c:v>
                </c:pt>
                <c:pt idx="2">
                  <c:v>637.05999999999995</c:v>
                </c:pt>
                <c:pt idx="3">
                  <c:v>536.84</c:v>
                </c:pt>
                <c:pt idx="4">
                  <c:v>605.5</c:v>
                </c:pt>
              </c:numCache>
            </c:numRef>
          </c:val>
          <c:extLst>
            <c:ext xmlns:c16="http://schemas.microsoft.com/office/drawing/2014/chart" uri="{C3380CC4-5D6E-409C-BE32-E72D297353CC}">
              <c16:uniqueId val="{00000000-AB96-4DC9-9E87-32F468DA10D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413.82</c:v>
                </c:pt>
                <c:pt idx="1">
                  <c:v>302.22000000000003</c:v>
                </c:pt>
                <c:pt idx="2">
                  <c:v>263.45</c:v>
                </c:pt>
                <c:pt idx="3">
                  <c:v>249.43</c:v>
                </c:pt>
                <c:pt idx="4">
                  <c:v>217.55</c:v>
                </c:pt>
              </c:numCache>
            </c:numRef>
          </c:val>
          <c:smooth val="0"/>
          <c:extLst>
            <c:ext xmlns:c16="http://schemas.microsoft.com/office/drawing/2014/chart" uri="{C3380CC4-5D6E-409C-BE32-E72D297353CC}">
              <c16:uniqueId val="{00000001-AB96-4DC9-9E87-32F468DA10D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614.04</c:v>
                </c:pt>
                <c:pt idx="1">
                  <c:v>727.04</c:v>
                </c:pt>
                <c:pt idx="2">
                  <c:v>744.37</c:v>
                </c:pt>
                <c:pt idx="3">
                  <c:v>738.33</c:v>
                </c:pt>
                <c:pt idx="4">
                  <c:v>726.97</c:v>
                </c:pt>
              </c:numCache>
            </c:numRef>
          </c:val>
          <c:extLst>
            <c:ext xmlns:c16="http://schemas.microsoft.com/office/drawing/2014/chart" uri="{C3380CC4-5D6E-409C-BE32-E72D297353CC}">
              <c16:uniqueId val="{00000000-C591-4AB2-A008-ECF11B42742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698.55</c:v>
                </c:pt>
                <c:pt idx="1">
                  <c:v>970.36</c:v>
                </c:pt>
                <c:pt idx="2">
                  <c:v>940.22</c:v>
                </c:pt>
                <c:pt idx="3">
                  <c:v>922.05</c:v>
                </c:pt>
                <c:pt idx="4">
                  <c:v>916.17</c:v>
                </c:pt>
              </c:numCache>
            </c:numRef>
          </c:val>
          <c:smooth val="0"/>
          <c:extLst>
            <c:ext xmlns:c16="http://schemas.microsoft.com/office/drawing/2014/chart" uri="{C3380CC4-5D6E-409C-BE32-E72D297353CC}">
              <c16:uniqueId val="{00000001-C591-4AB2-A008-ECF11B42742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112.09</c:v>
                </c:pt>
                <c:pt idx="1">
                  <c:v>114.22</c:v>
                </c:pt>
                <c:pt idx="2">
                  <c:v>106.34</c:v>
                </c:pt>
                <c:pt idx="3">
                  <c:v>97.92</c:v>
                </c:pt>
                <c:pt idx="4">
                  <c:v>95.55</c:v>
                </c:pt>
              </c:numCache>
            </c:numRef>
          </c:val>
          <c:extLst>
            <c:ext xmlns:c16="http://schemas.microsoft.com/office/drawing/2014/chart" uri="{C3380CC4-5D6E-409C-BE32-E72D297353CC}">
              <c16:uniqueId val="{00000000-CD34-48C0-9416-1F2530D91DC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73.7</c:v>
                </c:pt>
                <c:pt idx="1">
                  <c:v>64.52</c:v>
                </c:pt>
                <c:pt idx="2">
                  <c:v>66.8</c:v>
                </c:pt>
                <c:pt idx="3">
                  <c:v>64.39</c:v>
                </c:pt>
                <c:pt idx="4">
                  <c:v>63.95</c:v>
                </c:pt>
              </c:numCache>
            </c:numRef>
          </c:val>
          <c:smooth val="0"/>
          <c:extLst>
            <c:ext xmlns:c16="http://schemas.microsoft.com/office/drawing/2014/chart" uri="{C3380CC4-5D6E-409C-BE32-E72D297353CC}">
              <c16:uniqueId val="{00000001-CD34-48C0-9416-1F2530D91DC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144.83000000000001</c:v>
                </c:pt>
                <c:pt idx="1">
                  <c:v>142.29</c:v>
                </c:pt>
                <c:pt idx="2">
                  <c:v>153.36000000000001</c:v>
                </c:pt>
                <c:pt idx="3">
                  <c:v>167.36</c:v>
                </c:pt>
                <c:pt idx="4">
                  <c:v>172.29</c:v>
                </c:pt>
              </c:numCache>
            </c:numRef>
          </c:val>
          <c:extLst>
            <c:ext xmlns:c16="http://schemas.microsoft.com/office/drawing/2014/chart" uri="{C3380CC4-5D6E-409C-BE32-E72D297353CC}">
              <c16:uniqueId val="{00000000-6872-478D-AFDA-C4D2DC80602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261.02</c:v>
                </c:pt>
                <c:pt idx="1">
                  <c:v>270.68</c:v>
                </c:pt>
                <c:pt idx="2">
                  <c:v>268.88</c:v>
                </c:pt>
                <c:pt idx="3">
                  <c:v>258.89999999999998</c:v>
                </c:pt>
                <c:pt idx="4">
                  <c:v>263.56</c:v>
                </c:pt>
              </c:numCache>
            </c:numRef>
          </c:val>
          <c:smooth val="0"/>
          <c:extLst>
            <c:ext xmlns:c16="http://schemas.microsoft.com/office/drawing/2014/chart" uri="{C3380CC4-5D6E-409C-BE32-E72D297353CC}">
              <c16:uniqueId val="{00000001-6872-478D-AFDA-C4D2DC80602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【179.30】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【1,042.45】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【71.52】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【285.48】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【38.43】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11"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和歌山県　太地町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C3</v>
      </c>
      <c r="X8" s="43"/>
      <c r="Y8" s="43"/>
      <c r="Z8" s="43"/>
      <c r="AA8" s="43"/>
      <c r="AB8" s="43"/>
      <c r="AC8" s="43"/>
      <c r="AD8" s="43" t="str">
        <f>データ!$M$6</f>
        <v>非設置</v>
      </c>
      <c r="AE8" s="43"/>
      <c r="AF8" s="43"/>
      <c r="AG8" s="43"/>
      <c r="AH8" s="43"/>
      <c r="AI8" s="43"/>
      <c r="AJ8" s="43"/>
      <c r="AK8" s="2"/>
      <c r="AL8" s="44">
        <f>データ!$R$6</f>
        <v>2844</v>
      </c>
      <c r="AM8" s="44"/>
      <c r="AN8" s="44"/>
      <c r="AO8" s="44"/>
      <c r="AP8" s="44"/>
      <c r="AQ8" s="44"/>
      <c r="AR8" s="44"/>
      <c r="AS8" s="44"/>
      <c r="AT8" s="45">
        <f>データ!$S$6</f>
        <v>5.81</v>
      </c>
      <c r="AU8" s="46"/>
      <c r="AV8" s="46"/>
      <c r="AW8" s="46"/>
      <c r="AX8" s="46"/>
      <c r="AY8" s="46"/>
      <c r="AZ8" s="46"/>
      <c r="BA8" s="46"/>
      <c r="BB8" s="47">
        <f>データ!$T$6</f>
        <v>489.5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58.65</v>
      </c>
      <c r="J10" s="46"/>
      <c r="K10" s="46"/>
      <c r="L10" s="46"/>
      <c r="M10" s="46"/>
      <c r="N10" s="46"/>
      <c r="O10" s="80"/>
      <c r="P10" s="47">
        <f>データ!$P$6</f>
        <v>100</v>
      </c>
      <c r="Q10" s="47"/>
      <c r="R10" s="47"/>
      <c r="S10" s="47"/>
      <c r="T10" s="47"/>
      <c r="U10" s="47"/>
      <c r="V10" s="47"/>
      <c r="W10" s="44">
        <f>データ!$Q$6</f>
        <v>2910</v>
      </c>
      <c r="X10" s="44"/>
      <c r="Y10" s="44"/>
      <c r="Z10" s="44"/>
      <c r="AA10" s="44"/>
      <c r="AB10" s="44"/>
      <c r="AC10" s="44"/>
      <c r="AD10" s="2"/>
      <c r="AE10" s="2"/>
      <c r="AF10" s="2"/>
      <c r="AG10" s="2"/>
      <c r="AH10" s="2"/>
      <c r="AI10" s="2"/>
      <c r="AJ10" s="2"/>
      <c r="AK10" s="2"/>
      <c r="AL10" s="44">
        <f>データ!$U$6</f>
        <v>2826</v>
      </c>
      <c r="AM10" s="44"/>
      <c r="AN10" s="44"/>
      <c r="AO10" s="44"/>
      <c r="AP10" s="44"/>
      <c r="AQ10" s="44"/>
      <c r="AR10" s="44"/>
      <c r="AS10" s="44"/>
      <c r="AT10" s="45">
        <f>データ!$V$6</f>
        <v>3.14</v>
      </c>
      <c r="AU10" s="46"/>
      <c r="AV10" s="46"/>
      <c r="AW10" s="46"/>
      <c r="AX10" s="46"/>
      <c r="AY10" s="46"/>
      <c r="AZ10" s="46"/>
      <c r="BA10" s="46"/>
      <c r="BB10" s="47">
        <f>データ!$W$6</f>
        <v>900</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【103.05】</v>
      </c>
      <c r="F85" s="13" t="str">
        <f>データ!AS6</f>
        <v>【30.22】</v>
      </c>
      <c r="G85" s="13" t="str">
        <f>データ!BD6</f>
        <v>【179.30】</v>
      </c>
      <c r="H85" s="13" t="str">
        <f>データ!BO6</f>
        <v>【1,042.45】</v>
      </c>
      <c r="I85" s="13" t="str">
        <f>データ!BZ6</f>
        <v>【57.74】</v>
      </c>
      <c r="J85" s="13" t="str">
        <f>データ!CK6</f>
        <v>【285.48】</v>
      </c>
      <c r="K85" s="13" t="str">
        <f>データ!CV6</f>
        <v>【53.73】</v>
      </c>
      <c r="L85" s="13" t="str">
        <f>データ!DG6</f>
        <v>【71.52】</v>
      </c>
      <c r="M85" s="13" t="str">
        <f>データ!DR6</f>
        <v>【38.43】</v>
      </c>
      <c r="N85" s="13" t="str">
        <f>データ!EC6</f>
        <v>【19.16】</v>
      </c>
      <c r="O85" s="13" t="str">
        <f>データ!EN6</f>
        <v>【0.49】</v>
      </c>
    </row>
  </sheetData>
  <sheetProtection algorithmName="SHA-512" hashValue="/a3y/Dkdyp6umwamsasNjr1LpN0M6S63Ahl84fjXy8Fu+DrFkj/0hQfQt9L88NLIPeVcs831B0hHBRw/Wz6aag==" saltValue="DRtRzUzhAI1lsvhYlQ4xo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304221</v>
      </c>
      <c r="D6" s="20">
        <f t="shared" si="3"/>
        <v>46</v>
      </c>
      <c r="E6" s="20">
        <f t="shared" si="3"/>
        <v>1</v>
      </c>
      <c r="F6" s="20">
        <f t="shared" si="3"/>
        <v>0</v>
      </c>
      <c r="G6" s="20">
        <f t="shared" si="3"/>
        <v>5</v>
      </c>
      <c r="H6" s="20" t="str">
        <f t="shared" si="3"/>
        <v>和歌山県　太地町</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58.65</v>
      </c>
      <c r="P6" s="21">
        <f t="shared" si="3"/>
        <v>100</v>
      </c>
      <c r="Q6" s="21">
        <f t="shared" si="3"/>
        <v>2910</v>
      </c>
      <c r="R6" s="21">
        <f t="shared" si="3"/>
        <v>2844</v>
      </c>
      <c r="S6" s="21">
        <f t="shared" si="3"/>
        <v>5.81</v>
      </c>
      <c r="T6" s="21">
        <f t="shared" si="3"/>
        <v>489.5</v>
      </c>
      <c r="U6" s="21">
        <f t="shared" si="3"/>
        <v>2826</v>
      </c>
      <c r="V6" s="21">
        <f t="shared" si="3"/>
        <v>3.14</v>
      </c>
      <c r="W6" s="21">
        <f t="shared" si="3"/>
        <v>900</v>
      </c>
      <c r="X6" s="22">
        <f>IF(X7="",NA(),X7)</f>
        <v>112.86</v>
      </c>
      <c r="Y6" s="22">
        <f t="shared" ref="Y6:AG6" si="4">IF(Y7="",NA(),Y7)</f>
        <v>119.7</v>
      </c>
      <c r="Z6" s="22">
        <f t="shared" si="4"/>
        <v>106.9</v>
      </c>
      <c r="AA6" s="22">
        <f t="shared" si="4"/>
        <v>102.98</v>
      </c>
      <c r="AB6" s="22">
        <f t="shared" si="4"/>
        <v>105.98</v>
      </c>
      <c r="AC6" s="22">
        <f t="shared" si="4"/>
        <v>105.45</v>
      </c>
      <c r="AD6" s="22">
        <f t="shared" si="4"/>
        <v>103.82</v>
      </c>
      <c r="AE6" s="22">
        <f t="shared" si="4"/>
        <v>105.75</v>
      </c>
      <c r="AF6" s="22">
        <f t="shared" si="4"/>
        <v>105.52</v>
      </c>
      <c r="AG6" s="22">
        <f t="shared" si="4"/>
        <v>103.1</v>
      </c>
      <c r="AH6" s="21" t="str">
        <f>IF(AH7="","",IF(AH7="-","【-】","【"&amp;SUBSTITUTE(TEXT(AH7,"#,##0.00"),"-","△")&amp;"】"))</f>
        <v>【103.05】</v>
      </c>
      <c r="AI6" s="21">
        <f>IF(AI7="",NA(),AI7)</f>
        <v>0</v>
      </c>
      <c r="AJ6" s="21">
        <f t="shared" ref="AJ6:AR6" si="5">IF(AJ7="",NA(),AJ7)</f>
        <v>0</v>
      </c>
      <c r="AK6" s="21">
        <f t="shared" si="5"/>
        <v>0</v>
      </c>
      <c r="AL6" s="21">
        <f t="shared" si="5"/>
        <v>0</v>
      </c>
      <c r="AM6" s="21">
        <f t="shared" si="5"/>
        <v>0</v>
      </c>
      <c r="AN6" s="22">
        <f t="shared" si="5"/>
        <v>29.38</v>
      </c>
      <c r="AO6" s="22">
        <f t="shared" si="5"/>
        <v>31.54</v>
      </c>
      <c r="AP6" s="22">
        <f t="shared" si="5"/>
        <v>31.15</v>
      </c>
      <c r="AQ6" s="22">
        <f t="shared" si="5"/>
        <v>30.01</v>
      </c>
      <c r="AR6" s="22">
        <f t="shared" si="5"/>
        <v>27.32</v>
      </c>
      <c r="AS6" s="21" t="str">
        <f>IF(AS7="","",IF(AS7="-","【-】","【"&amp;SUBSTITUTE(TEXT(AS7,"#,##0.00"),"-","△")&amp;"】"))</f>
        <v>【30.22】</v>
      </c>
      <c r="AT6" s="22">
        <f>IF(AT7="",NA(),AT7)</f>
        <v>344.14</v>
      </c>
      <c r="AU6" s="22">
        <f t="shared" ref="AU6:BC6" si="6">IF(AU7="",NA(),AU7)</f>
        <v>614.86</v>
      </c>
      <c r="AV6" s="22">
        <f t="shared" si="6"/>
        <v>637.05999999999995</v>
      </c>
      <c r="AW6" s="22">
        <f t="shared" si="6"/>
        <v>536.84</v>
      </c>
      <c r="AX6" s="22">
        <f t="shared" si="6"/>
        <v>605.5</v>
      </c>
      <c r="AY6" s="22">
        <f t="shared" si="6"/>
        <v>413.82</v>
      </c>
      <c r="AZ6" s="22">
        <f t="shared" si="6"/>
        <v>302.22000000000003</v>
      </c>
      <c r="BA6" s="22">
        <f t="shared" si="6"/>
        <v>263.45</v>
      </c>
      <c r="BB6" s="22">
        <f t="shared" si="6"/>
        <v>249.43</v>
      </c>
      <c r="BC6" s="22">
        <f t="shared" si="6"/>
        <v>217.55</v>
      </c>
      <c r="BD6" s="21" t="str">
        <f>IF(BD7="","",IF(BD7="-","【-】","【"&amp;SUBSTITUTE(TEXT(BD7,"#,##0.00"),"-","△")&amp;"】"))</f>
        <v>【179.30】</v>
      </c>
      <c r="BE6" s="22">
        <f>IF(BE7="",NA(),BE7)</f>
        <v>614.04</v>
      </c>
      <c r="BF6" s="22">
        <f t="shared" ref="BF6:BN6" si="7">IF(BF7="",NA(),BF7)</f>
        <v>727.04</v>
      </c>
      <c r="BG6" s="22">
        <f t="shared" si="7"/>
        <v>744.37</v>
      </c>
      <c r="BH6" s="22">
        <f t="shared" si="7"/>
        <v>738.33</v>
      </c>
      <c r="BI6" s="22">
        <f t="shared" si="7"/>
        <v>726.97</v>
      </c>
      <c r="BJ6" s="22">
        <f t="shared" si="7"/>
        <v>698.55</v>
      </c>
      <c r="BK6" s="22">
        <f t="shared" si="7"/>
        <v>970.36</v>
      </c>
      <c r="BL6" s="22">
        <f t="shared" si="7"/>
        <v>940.22</v>
      </c>
      <c r="BM6" s="22">
        <f t="shared" si="7"/>
        <v>922.05</v>
      </c>
      <c r="BN6" s="22">
        <f t="shared" si="7"/>
        <v>916.17</v>
      </c>
      <c r="BO6" s="21" t="str">
        <f>IF(BO7="","",IF(BO7="-","【-】","【"&amp;SUBSTITUTE(TEXT(BO7,"#,##0.00"),"-","△")&amp;"】"))</f>
        <v>【1,042.45】</v>
      </c>
      <c r="BP6" s="22">
        <f>IF(BP7="",NA(),BP7)</f>
        <v>112.09</v>
      </c>
      <c r="BQ6" s="22">
        <f t="shared" ref="BQ6:BY6" si="8">IF(BQ7="",NA(),BQ7)</f>
        <v>114.22</v>
      </c>
      <c r="BR6" s="22">
        <f t="shared" si="8"/>
        <v>106.34</v>
      </c>
      <c r="BS6" s="22">
        <f t="shared" si="8"/>
        <v>97.92</v>
      </c>
      <c r="BT6" s="22">
        <f t="shared" si="8"/>
        <v>95.55</v>
      </c>
      <c r="BU6" s="22">
        <f t="shared" si="8"/>
        <v>73.7</v>
      </c>
      <c r="BV6" s="22">
        <f t="shared" si="8"/>
        <v>64.52</v>
      </c>
      <c r="BW6" s="22">
        <f t="shared" si="8"/>
        <v>66.8</v>
      </c>
      <c r="BX6" s="22">
        <f t="shared" si="8"/>
        <v>64.39</v>
      </c>
      <c r="BY6" s="22">
        <f t="shared" si="8"/>
        <v>63.95</v>
      </c>
      <c r="BZ6" s="21" t="str">
        <f>IF(BZ7="","",IF(BZ7="-","【-】","【"&amp;SUBSTITUTE(TEXT(BZ7,"#,##0.00"),"-","△")&amp;"】"))</f>
        <v>【57.74】</v>
      </c>
      <c r="CA6" s="22">
        <f>IF(CA7="",NA(),CA7)</f>
        <v>144.83000000000001</v>
      </c>
      <c r="CB6" s="22">
        <f t="shared" ref="CB6:CJ6" si="9">IF(CB7="",NA(),CB7)</f>
        <v>142.29</v>
      </c>
      <c r="CC6" s="22">
        <f t="shared" si="9"/>
        <v>153.36000000000001</v>
      </c>
      <c r="CD6" s="22">
        <f t="shared" si="9"/>
        <v>167.36</v>
      </c>
      <c r="CE6" s="22">
        <f t="shared" si="9"/>
        <v>172.29</v>
      </c>
      <c r="CF6" s="22">
        <f t="shared" si="9"/>
        <v>261.02</v>
      </c>
      <c r="CG6" s="22">
        <f t="shared" si="9"/>
        <v>270.68</v>
      </c>
      <c r="CH6" s="22">
        <f t="shared" si="9"/>
        <v>268.88</v>
      </c>
      <c r="CI6" s="22">
        <f t="shared" si="9"/>
        <v>258.89999999999998</v>
      </c>
      <c r="CJ6" s="22">
        <f t="shared" si="9"/>
        <v>263.56</v>
      </c>
      <c r="CK6" s="21" t="str">
        <f>IF(CK7="","",IF(CK7="-","【-】","【"&amp;SUBSTITUTE(TEXT(CK7,"#,##0.00"),"-","△")&amp;"】"))</f>
        <v>【285.48】</v>
      </c>
      <c r="CL6" s="22">
        <f>IF(CL7="",NA(),CL7)</f>
        <v>61.51</v>
      </c>
      <c r="CM6" s="22">
        <f t="shared" ref="CM6:CU6" si="10">IF(CM7="",NA(),CM7)</f>
        <v>54.76</v>
      </c>
      <c r="CN6" s="22">
        <f t="shared" si="10"/>
        <v>59.52</v>
      </c>
      <c r="CO6" s="22">
        <f t="shared" si="10"/>
        <v>56.1</v>
      </c>
      <c r="CP6" s="22">
        <f t="shared" si="10"/>
        <v>75.75</v>
      </c>
      <c r="CQ6" s="22">
        <f t="shared" si="10"/>
        <v>49.01</v>
      </c>
      <c r="CR6" s="22">
        <f t="shared" si="10"/>
        <v>48.86</v>
      </c>
      <c r="CS6" s="22">
        <f t="shared" si="10"/>
        <v>49</v>
      </c>
      <c r="CT6" s="22">
        <f t="shared" si="10"/>
        <v>50.07</v>
      </c>
      <c r="CU6" s="22">
        <f t="shared" si="10"/>
        <v>53.4</v>
      </c>
      <c r="CV6" s="21" t="str">
        <f>IF(CV7="","",IF(CV7="-","【-】","【"&amp;SUBSTITUTE(TEXT(CV7,"#,##0.00"),"-","△")&amp;"】"))</f>
        <v>【53.73】</v>
      </c>
      <c r="CW6" s="22">
        <f>IF(CW7="",NA(),CW7)</f>
        <v>56.57</v>
      </c>
      <c r="CX6" s="22">
        <f t="shared" ref="CX6:DF6" si="11">IF(CX7="",NA(),CX7)</f>
        <v>61.57</v>
      </c>
      <c r="CY6" s="22">
        <f t="shared" si="11"/>
        <v>55.19</v>
      </c>
      <c r="CZ6" s="22">
        <f t="shared" si="11"/>
        <v>56.58</v>
      </c>
      <c r="DA6" s="22">
        <f t="shared" si="11"/>
        <v>40.869999999999997</v>
      </c>
      <c r="DB6" s="22">
        <f t="shared" si="11"/>
        <v>76.569999999999993</v>
      </c>
      <c r="DC6" s="22">
        <f t="shared" si="11"/>
        <v>76.48</v>
      </c>
      <c r="DD6" s="22">
        <f t="shared" si="11"/>
        <v>75.64</v>
      </c>
      <c r="DE6" s="22">
        <f t="shared" si="11"/>
        <v>75.7</v>
      </c>
      <c r="DF6" s="22">
        <f t="shared" si="11"/>
        <v>72.53</v>
      </c>
      <c r="DG6" s="21" t="str">
        <f>IF(DG7="","",IF(DG7="-","【-】","【"&amp;SUBSTITUTE(TEXT(DG7,"#,##0.00"),"-","△")&amp;"】"))</f>
        <v>【71.52】</v>
      </c>
      <c r="DH6" s="22">
        <f>IF(DH7="",NA(),DH7)</f>
        <v>39.01</v>
      </c>
      <c r="DI6" s="22">
        <f t="shared" ref="DI6:DQ6" si="12">IF(DI7="",NA(),DI7)</f>
        <v>32.03</v>
      </c>
      <c r="DJ6" s="22">
        <f t="shared" si="12"/>
        <v>32.46</v>
      </c>
      <c r="DK6" s="22">
        <f t="shared" si="12"/>
        <v>34.93</v>
      </c>
      <c r="DL6" s="22">
        <f t="shared" si="12"/>
        <v>37.049999999999997</v>
      </c>
      <c r="DM6" s="22">
        <f t="shared" si="12"/>
        <v>49.34</v>
      </c>
      <c r="DN6" s="22">
        <f t="shared" si="12"/>
        <v>39.409999999999997</v>
      </c>
      <c r="DO6" s="22">
        <f t="shared" si="12"/>
        <v>41.18</v>
      </c>
      <c r="DP6" s="22">
        <f t="shared" si="12"/>
        <v>42.98</v>
      </c>
      <c r="DQ6" s="22">
        <f t="shared" si="12"/>
        <v>40.46</v>
      </c>
      <c r="DR6" s="21" t="str">
        <f>IF(DR7="","",IF(DR7="-","【-】","【"&amp;SUBSTITUTE(TEXT(DR7,"#,##0.00"),"-","△")&amp;"】"))</f>
        <v>【38.43】</v>
      </c>
      <c r="DS6" s="22">
        <f>IF(DS7="",NA(),DS7)</f>
        <v>4.49</v>
      </c>
      <c r="DT6" s="22">
        <f t="shared" ref="DT6:EB6" si="13">IF(DT7="",NA(),DT7)</f>
        <v>4.3899999999999997</v>
      </c>
      <c r="DU6" s="22">
        <f t="shared" si="13"/>
        <v>4.3899999999999997</v>
      </c>
      <c r="DV6" s="22">
        <f t="shared" si="13"/>
        <v>4.3899999999999997</v>
      </c>
      <c r="DW6" s="22">
        <f t="shared" si="13"/>
        <v>4.3899999999999997</v>
      </c>
      <c r="DX6" s="22">
        <f t="shared" si="13"/>
        <v>22.75</v>
      </c>
      <c r="DY6" s="22">
        <f t="shared" si="13"/>
        <v>20.97</v>
      </c>
      <c r="DZ6" s="22">
        <f t="shared" si="13"/>
        <v>21.65</v>
      </c>
      <c r="EA6" s="22">
        <f t="shared" si="13"/>
        <v>23.24</v>
      </c>
      <c r="EB6" s="22">
        <f t="shared" si="13"/>
        <v>22.77</v>
      </c>
      <c r="EC6" s="21" t="str">
        <f>IF(EC7="","",IF(EC7="-","【-】","【"&amp;SUBSTITUTE(TEXT(EC7,"#,##0.00"),"-","△")&amp;"】"))</f>
        <v>【19.16】</v>
      </c>
      <c r="ED6" s="21">
        <f>IF(ED7="",NA(),ED7)</f>
        <v>0</v>
      </c>
      <c r="EE6" s="22">
        <f t="shared" ref="EE6:EM6" si="14">IF(EE7="",NA(),EE7)</f>
        <v>1.32</v>
      </c>
      <c r="EF6" s="22">
        <f t="shared" si="14"/>
        <v>0.3</v>
      </c>
      <c r="EG6" s="21">
        <f t="shared" si="14"/>
        <v>0</v>
      </c>
      <c r="EH6" s="21">
        <f t="shared" si="14"/>
        <v>0</v>
      </c>
      <c r="EI6" s="22">
        <f t="shared" si="14"/>
        <v>0.43</v>
      </c>
      <c r="EJ6" s="22">
        <f t="shared" si="14"/>
        <v>1.1499999999999999</v>
      </c>
      <c r="EK6" s="22">
        <f t="shared" si="14"/>
        <v>0.28999999999999998</v>
      </c>
      <c r="EL6" s="22">
        <f t="shared" si="14"/>
        <v>0.39</v>
      </c>
      <c r="EM6" s="22">
        <f t="shared" si="14"/>
        <v>0.49</v>
      </c>
      <c r="EN6" s="21" t="str">
        <f>IF(EN7="","",IF(EN7="-","【-】","【"&amp;SUBSTITUTE(TEXT(EN7,"#,##0.00"),"-","△")&amp;"】"))</f>
        <v>【0.49】</v>
      </c>
    </row>
    <row r="7" spans="1:144" s="23" customFormat="1" x14ac:dyDescent="0.15">
      <c r="A7" s="15"/>
      <c r="B7" s="24">
        <v>2023</v>
      </c>
      <c r="C7" s="24">
        <v>304221</v>
      </c>
      <c r="D7" s="24">
        <v>46</v>
      </c>
      <c r="E7" s="24">
        <v>1</v>
      </c>
      <c r="F7" s="24">
        <v>0</v>
      </c>
      <c r="G7" s="24">
        <v>5</v>
      </c>
      <c r="H7" s="24" t="s">
        <v>93</v>
      </c>
      <c r="I7" s="24" t="s">
        <v>94</v>
      </c>
      <c r="J7" s="24" t="s">
        <v>95</v>
      </c>
      <c r="K7" s="24" t="s">
        <v>96</v>
      </c>
      <c r="L7" s="24" t="s">
        <v>97</v>
      </c>
      <c r="M7" s="24" t="s">
        <v>98</v>
      </c>
      <c r="N7" s="25" t="s">
        <v>99</v>
      </c>
      <c r="O7" s="25">
        <v>58.65</v>
      </c>
      <c r="P7" s="25">
        <v>100</v>
      </c>
      <c r="Q7" s="25">
        <v>2910</v>
      </c>
      <c r="R7" s="25">
        <v>2844</v>
      </c>
      <c r="S7" s="25">
        <v>5.81</v>
      </c>
      <c r="T7" s="25">
        <v>489.5</v>
      </c>
      <c r="U7" s="25">
        <v>2826</v>
      </c>
      <c r="V7" s="25">
        <v>3.14</v>
      </c>
      <c r="W7" s="25">
        <v>900</v>
      </c>
      <c r="X7" s="25">
        <v>112.86</v>
      </c>
      <c r="Y7" s="25">
        <v>119.7</v>
      </c>
      <c r="Z7" s="25">
        <v>106.9</v>
      </c>
      <c r="AA7" s="25">
        <v>102.98</v>
      </c>
      <c r="AB7" s="25">
        <v>105.98</v>
      </c>
      <c r="AC7" s="25">
        <v>105.45</v>
      </c>
      <c r="AD7" s="25">
        <v>103.82</v>
      </c>
      <c r="AE7" s="25">
        <v>105.75</v>
      </c>
      <c r="AF7" s="25">
        <v>105.52</v>
      </c>
      <c r="AG7" s="25">
        <v>103.1</v>
      </c>
      <c r="AH7" s="25">
        <v>103.05</v>
      </c>
      <c r="AI7" s="25">
        <v>0</v>
      </c>
      <c r="AJ7" s="25">
        <v>0</v>
      </c>
      <c r="AK7" s="25">
        <v>0</v>
      </c>
      <c r="AL7" s="25">
        <v>0</v>
      </c>
      <c r="AM7" s="25">
        <v>0</v>
      </c>
      <c r="AN7" s="25">
        <v>29.38</v>
      </c>
      <c r="AO7" s="25">
        <v>31.54</v>
      </c>
      <c r="AP7" s="25">
        <v>31.15</v>
      </c>
      <c r="AQ7" s="25">
        <v>30.01</v>
      </c>
      <c r="AR7" s="25">
        <v>27.32</v>
      </c>
      <c r="AS7" s="25">
        <v>30.22</v>
      </c>
      <c r="AT7" s="25">
        <v>344.14</v>
      </c>
      <c r="AU7" s="25">
        <v>614.86</v>
      </c>
      <c r="AV7" s="25">
        <v>637.05999999999995</v>
      </c>
      <c r="AW7" s="25">
        <v>536.84</v>
      </c>
      <c r="AX7" s="25">
        <v>605.5</v>
      </c>
      <c r="AY7" s="25">
        <v>413.82</v>
      </c>
      <c r="AZ7" s="25">
        <v>302.22000000000003</v>
      </c>
      <c r="BA7" s="25">
        <v>263.45</v>
      </c>
      <c r="BB7" s="25">
        <v>249.43</v>
      </c>
      <c r="BC7" s="25">
        <v>217.55</v>
      </c>
      <c r="BD7" s="25">
        <v>179.3</v>
      </c>
      <c r="BE7" s="25">
        <v>614.04</v>
      </c>
      <c r="BF7" s="25">
        <v>727.04</v>
      </c>
      <c r="BG7" s="25">
        <v>744.37</v>
      </c>
      <c r="BH7" s="25">
        <v>738.33</v>
      </c>
      <c r="BI7" s="25">
        <v>726.97</v>
      </c>
      <c r="BJ7" s="25">
        <v>698.55</v>
      </c>
      <c r="BK7" s="25">
        <v>970.36</v>
      </c>
      <c r="BL7" s="25">
        <v>940.22</v>
      </c>
      <c r="BM7" s="25">
        <v>922.05</v>
      </c>
      <c r="BN7" s="25">
        <v>916.17</v>
      </c>
      <c r="BO7" s="25">
        <v>1042.45</v>
      </c>
      <c r="BP7" s="25">
        <v>112.09</v>
      </c>
      <c r="BQ7" s="25">
        <v>114.22</v>
      </c>
      <c r="BR7" s="25">
        <v>106.34</v>
      </c>
      <c r="BS7" s="25">
        <v>97.92</v>
      </c>
      <c r="BT7" s="25">
        <v>95.55</v>
      </c>
      <c r="BU7" s="25">
        <v>73.7</v>
      </c>
      <c r="BV7" s="25">
        <v>64.52</v>
      </c>
      <c r="BW7" s="25">
        <v>66.8</v>
      </c>
      <c r="BX7" s="25">
        <v>64.39</v>
      </c>
      <c r="BY7" s="25">
        <v>63.95</v>
      </c>
      <c r="BZ7" s="25">
        <v>57.74</v>
      </c>
      <c r="CA7" s="25">
        <v>144.83000000000001</v>
      </c>
      <c r="CB7" s="25">
        <v>142.29</v>
      </c>
      <c r="CC7" s="25">
        <v>153.36000000000001</v>
      </c>
      <c r="CD7" s="25">
        <v>167.36</v>
      </c>
      <c r="CE7" s="25">
        <v>172.29</v>
      </c>
      <c r="CF7" s="25">
        <v>261.02</v>
      </c>
      <c r="CG7" s="25">
        <v>270.68</v>
      </c>
      <c r="CH7" s="25">
        <v>268.88</v>
      </c>
      <c r="CI7" s="25">
        <v>258.89999999999998</v>
      </c>
      <c r="CJ7" s="25">
        <v>263.56</v>
      </c>
      <c r="CK7" s="25">
        <v>285.48</v>
      </c>
      <c r="CL7" s="25">
        <v>61.51</v>
      </c>
      <c r="CM7" s="25">
        <v>54.76</v>
      </c>
      <c r="CN7" s="25">
        <v>59.52</v>
      </c>
      <c r="CO7" s="25">
        <v>56.1</v>
      </c>
      <c r="CP7" s="25">
        <v>75.75</v>
      </c>
      <c r="CQ7" s="25">
        <v>49.01</v>
      </c>
      <c r="CR7" s="25">
        <v>48.86</v>
      </c>
      <c r="CS7" s="25">
        <v>49</v>
      </c>
      <c r="CT7" s="25">
        <v>50.07</v>
      </c>
      <c r="CU7" s="25">
        <v>53.4</v>
      </c>
      <c r="CV7" s="25">
        <v>53.73</v>
      </c>
      <c r="CW7" s="25">
        <v>56.57</v>
      </c>
      <c r="CX7" s="25">
        <v>61.57</v>
      </c>
      <c r="CY7" s="25">
        <v>55.19</v>
      </c>
      <c r="CZ7" s="25">
        <v>56.58</v>
      </c>
      <c r="DA7" s="25">
        <v>40.869999999999997</v>
      </c>
      <c r="DB7" s="25">
        <v>76.569999999999993</v>
      </c>
      <c r="DC7" s="25">
        <v>76.48</v>
      </c>
      <c r="DD7" s="25">
        <v>75.64</v>
      </c>
      <c r="DE7" s="25">
        <v>75.7</v>
      </c>
      <c r="DF7" s="25">
        <v>72.53</v>
      </c>
      <c r="DG7" s="25">
        <v>71.52</v>
      </c>
      <c r="DH7" s="25">
        <v>39.01</v>
      </c>
      <c r="DI7" s="25">
        <v>32.03</v>
      </c>
      <c r="DJ7" s="25">
        <v>32.46</v>
      </c>
      <c r="DK7" s="25">
        <v>34.93</v>
      </c>
      <c r="DL7" s="25">
        <v>37.049999999999997</v>
      </c>
      <c r="DM7" s="25">
        <v>49.34</v>
      </c>
      <c r="DN7" s="25">
        <v>39.409999999999997</v>
      </c>
      <c r="DO7" s="25">
        <v>41.18</v>
      </c>
      <c r="DP7" s="25">
        <v>42.98</v>
      </c>
      <c r="DQ7" s="25">
        <v>40.46</v>
      </c>
      <c r="DR7" s="25">
        <v>38.43</v>
      </c>
      <c r="DS7" s="25">
        <v>4.49</v>
      </c>
      <c r="DT7" s="25">
        <v>4.3899999999999997</v>
      </c>
      <c r="DU7" s="25">
        <v>4.3899999999999997</v>
      </c>
      <c r="DV7" s="25">
        <v>4.3899999999999997</v>
      </c>
      <c r="DW7" s="25">
        <v>4.3899999999999997</v>
      </c>
      <c r="DX7" s="25">
        <v>22.75</v>
      </c>
      <c r="DY7" s="25">
        <v>20.97</v>
      </c>
      <c r="DZ7" s="25">
        <v>21.65</v>
      </c>
      <c r="EA7" s="25">
        <v>23.24</v>
      </c>
      <c r="EB7" s="25">
        <v>22.77</v>
      </c>
      <c r="EC7" s="25">
        <v>19.16</v>
      </c>
      <c r="ED7" s="25">
        <v>0</v>
      </c>
      <c r="EE7" s="25">
        <v>1.32</v>
      </c>
      <c r="EF7" s="25">
        <v>0.3</v>
      </c>
      <c r="EG7" s="25">
        <v>0</v>
      </c>
      <c r="EH7" s="25">
        <v>0</v>
      </c>
      <c r="EI7" s="25">
        <v>0.43</v>
      </c>
      <c r="EJ7" s="25">
        <v>1.1499999999999999</v>
      </c>
      <c r="EK7" s="25">
        <v>0.28999999999999998</v>
      </c>
      <c r="EL7" s="25">
        <v>0.39</v>
      </c>
      <c r="EM7" s="25">
        <v>0.49</v>
      </c>
      <c r="EN7" s="25">
        <v>0.49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LGsoumu3</cp:lastModifiedBy>
  <cp:lastPrinted>2025-01-31T07:45:46Z</cp:lastPrinted>
  <dcterms:created xsi:type="dcterms:W3CDTF">2025-01-24T06:52:54Z</dcterms:created>
  <dcterms:modified xsi:type="dcterms:W3CDTF">2025-02-20T01:39:15Z</dcterms:modified>
  <cp:category/>
</cp:coreProperties>
</file>